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865" windowHeight="10500" tabRatio="300" activeTab="0"/>
  </bookViews>
  <sheets>
    <sheet name="Прод. прилож" sheetId="1" r:id="rId1"/>
  </sheets>
  <definedNames>
    <definedName name="_xlnm.Print_Titles" localSheetId="0">'Прод. прилож'!$6:$6</definedName>
    <definedName name="мп" localSheetId="0">#REF!</definedName>
    <definedName name="мп">#REF!</definedName>
    <definedName name="_xlnm.Print_Area" localSheetId="0">'Прод. прилож'!$A$1:$S$960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<sst xmlns="http://schemas.openxmlformats.org/spreadsheetml/2006/main" count="1817" uniqueCount="1751">
  <si>
    <t>Итого по Вяземскому городскому поселению Вяземского района Смоленской области</t>
  </si>
  <si>
    <t>Раздел 2. Перечень услуг и (или) работ по капитальному ремонту общего имущества в многоквартирных домах и их стоимость</t>
  </si>
  <si>
    <t xml:space="preserve">Итого по муниципальному образованию Велижское городское поселение </t>
  </si>
  <si>
    <t>Итого по Кармановскому сельскому поселению Гагаринского района Смоленской области</t>
  </si>
  <si>
    <t>ремонт внутридомовых инженерных систем электро-, тепло-, газо-, водоснабжения, водоотведения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</si>
  <si>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</si>
  <si>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</si>
  <si>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(работ)</t>
  </si>
  <si>
    <t>Год проведения</t>
  </si>
  <si>
    <t>Виды услуг и (или) работ по капитальному ремонту общего имущества в многоквартирном доме, установленные частью 1 статьи 166 Жилищного кодекса Российской Федерации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</si>
  <si>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</si>
  <si>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</si>
  <si>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</si>
  <si>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руб.</t>
  </si>
  <si>
    <t>ремонт крыши</t>
  </si>
  <si>
    <t>ремонт фасада</t>
  </si>
  <si>
    <t>ед.</t>
  </si>
  <si>
    <t xml:space="preserve">руб. </t>
  </si>
  <si>
    <t>Г. Вязьма, ул. Ленина, д. 69б</t>
  </si>
  <si>
    <t>С. Серго-Ивановское, ул. Заводская, д. 10</t>
  </si>
  <si>
    <t>С. Серго-Ивановское, ул. Заводская, д. 11</t>
  </si>
  <si>
    <t>С. Серго-Ивановское, ул. Заводская, д. 15</t>
  </si>
  <si>
    <t>Виды услуг и (или) работ по капитальному ремонту общего имущества в многоквартирном доме, установленные статьей 6 областного закона 
от 31 октября 2013 года № 114-з «О регулировании отдельных вопросов в сфере обеспечения своевременного проведения капитального ремонта общего имущества в многоквартирных домах, расположенных на территории Смоленской области»</t>
  </si>
  <si>
    <t>Стоимость капитального ремонта, 
всего</t>
  </si>
  <si>
    <t>ремонт фундамента
МКД</t>
  </si>
  <si>
    <t>Адрес многоквартирного дома 
(далее также - МКД)</t>
  </si>
  <si>
    <t>№  п/п</t>
  </si>
  <si>
    <t>Г. Вязьма, ул. 25 Октября, д. 29</t>
  </si>
  <si>
    <t>кв. м</t>
  </si>
  <si>
    <t>Г. Велиж, ул. Ивановская, д. 9</t>
  </si>
  <si>
    <t>Г. Велиж, ул. Кропоткина, д. 18/12</t>
  </si>
  <si>
    <t>Г. Велиж, ул. Советская, д. 13</t>
  </si>
  <si>
    <t>Г. Велиж, ул. Советская, д. 26</t>
  </si>
  <si>
    <t>Г. Велиж, ул. Энгельса, д. 12</t>
  </si>
  <si>
    <t>Г. Велиж, ул. Энгельса, д. 170</t>
  </si>
  <si>
    <t>2020 год</t>
  </si>
  <si>
    <t>Итого по Смоленской области на 2020-2022 годы</t>
  </si>
  <si>
    <t>С. Хмелита, ул. Парковая, д. 6</t>
  </si>
  <si>
    <t>Итого по Степаниковскому сельскому поселению Вяземского района Смоленской области</t>
  </si>
  <si>
    <t>Дер. Тюхменево, ул. Карьероуправления, д. 12</t>
  </si>
  <si>
    <t>Итого по Семлевскому сельскому поселению Вяземского района Смоленской области</t>
  </si>
  <si>
    <t>С. Семлево, ул. Калинина, д. 17</t>
  </si>
  <si>
    <t>Г. Вязьма, ул. Красноармейское шоссе, д. 19</t>
  </si>
  <si>
    <t>Г. Вязьма, ул. Московская, д. 19</t>
  </si>
  <si>
    <t>Г. Вязьма, ул. Освобождения, д. 1</t>
  </si>
  <si>
    <t>Г. Вязьма, ул. Покровского, д. 3</t>
  </si>
  <si>
    <t>Г. Вязьма, ул. Полины Осипенко, д. 3</t>
  </si>
  <si>
    <t>Г. Вязьма, ул. Юбилейная, д. 15</t>
  </si>
  <si>
    <t>Г. Вязьма, ул. Ямская, д. 43</t>
  </si>
  <si>
    <t>Г. Вязьма, пер. Дзержинского, д. 4</t>
  </si>
  <si>
    <t>Г. Вязьма, пер. Дзержинского, д. 6</t>
  </si>
  <si>
    <t>Г. Вязьма, ул. 25 Октября, д. 1</t>
  </si>
  <si>
    <t>Г. Вязьма, ул. 25 Октября, д. 12</t>
  </si>
  <si>
    <t>Г. Вязьма, ул. 25 Октября, д. 23</t>
  </si>
  <si>
    <t>Г. Вязьма, ул. 25 Октября, д. 25</t>
  </si>
  <si>
    <t>Г. Вязьма, ул. 25 Октября, д. 3</t>
  </si>
  <si>
    <t>Г. Вязьма, ул. 25 Октября, д. 6</t>
  </si>
  <si>
    <t>Г. Вязьма, ул. 25 Октября, д. 8</t>
  </si>
  <si>
    <t>Г. Вязьма, ул. Заслонова, д. 9</t>
  </si>
  <si>
    <t>Г. Вязьма, ул. Кирова, д. 3</t>
  </si>
  <si>
    <t>Г. Вязьма, ул. Кирова, д. 8</t>
  </si>
  <si>
    <t>Г. Вязьма, ул. Красноармейское шоссе, д. 15</t>
  </si>
  <si>
    <t>Г. Вязьма, ул. Красноармейское шоссе, д. 20</t>
  </si>
  <si>
    <t>Г. Вязьма, ул. Красноармейское шоссе, д. 5</t>
  </si>
  <si>
    <t>Г. Вязьма, ул. Кронштадтская, д. 1</t>
  </si>
  <si>
    <t>Г. Вязьма, ул. Лейтенанта Шмидта, д. 8</t>
  </si>
  <si>
    <t>Г. Вязьма, ул. Ленина, д. 12</t>
  </si>
  <si>
    <t>Г. Вязьма, ул. Ленина, д. 4</t>
  </si>
  <si>
    <t>Г. Вязьма, ул. Ленина, д. 46</t>
  </si>
  <si>
    <t>Г. Вязьма, ул. Ленина, д. 61</t>
  </si>
  <si>
    <t>Г. Вязьма, ул. Ленина, д. 7</t>
  </si>
  <si>
    <t>Г. Вязьма, ул. Машинистов, д. 11</t>
  </si>
  <si>
    <t>Г. Вязьма, ул. Машинистов, д. 5</t>
  </si>
  <si>
    <t>Г. Вязьма, ул. Машинистов, д. 7</t>
  </si>
  <si>
    <t>Г. Вязьма, ул. Машинистов, д. 9</t>
  </si>
  <si>
    <t>Г. Вязьма, ул. Московская, д. 22</t>
  </si>
  <si>
    <t>Г. Вязьма, ул. Парижской Коммуны, д. 15</t>
  </si>
  <si>
    <t>Г. Вязьма, ул. Парижской Коммуны, д. 5</t>
  </si>
  <si>
    <t>Г. Вязьма, ул. Парижской Коммуны, д. 7</t>
  </si>
  <si>
    <t>Г. Вязьма, ул. Парижской Коммуны, д. 8</t>
  </si>
  <si>
    <t>Г. Вязьма, ул. Парижской Коммуны, д. 9</t>
  </si>
  <si>
    <t>Г. Вязьма, ул. Полевая, д. 1</t>
  </si>
  <si>
    <t>Г. Вязьма, ул. Полины Осипенко, д. 2а</t>
  </si>
  <si>
    <t>Г. Вязьма, ул. Полины Осипенко, д. 2б</t>
  </si>
  <si>
    <t>Г. Вязьма, ул. Просвещения, д. 7</t>
  </si>
  <si>
    <t>Г. Вязьма, ул. Репина, д. 11</t>
  </si>
  <si>
    <t>Г. Вязьма, ул. Репина, д. 14</t>
  </si>
  <si>
    <t>Г. Вязьма, ул. Репина, д. 9</t>
  </si>
  <si>
    <t>Г. Вязьма, ул. Смоленская, д. 19</t>
  </si>
  <si>
    <t>Г. Вязьма, ул. Фрунзе, д. 5</t>
  </si>
  <si>
    <t>Г. Гагарин, пр. Сельхозтехника, д. 2</t>
  </si>
  <si>
    <t>Г. Гагарин, ул. 26 Бакинских комиссаров, д. 2</t>
  </si>
  <si>
    <t>Г. Гагарин, ул. 50 лет ВЛКСМ, д. 14</t>
  </si>
  <si>
    <t>Г. Гагарин, ул. Юных космонавтов, д. 6</t>
  </si>
  <si>
    <t>Г. Гагарин, ул. Юных космонавтов, д. 8</t>
  </si>
  <si>
    <t>Итого по Гагаринскому городскому поселению Гагаринского района Смоленской области</t>
  </si>
  <si>
    <t>Итого по Серго-Ивановскому сельскому поселению Гагаринского района Смоленской области</t>
  </si>
  <si>
    <t>Пос. Благодатное, д. 11</t>
  </si>
  <si>
    <t>С. Карманово, ул. Пролетарская, д. 12</t>
  </si>
  <si>
    <t xml:space="preserve">С. Карманово, ул. Самохина, д. 7 </t>
  </si>
  <si>
    <t>С. Карманово, ул. Советская, д. 50</t>
  </si>
  <si>
    <t>С. Карманово, ул. Советская, д. 50а</t>
  </si>
  <si>
    <t>С. Карманово, ул. Советская, д. 52</t>
  </si>
  <si>
    <t xml:space="preserve">С. Карманово, ул. Торфяников, д. 2 </t>
  </si>
  <si>
    <t>Итого по Глинковскому сельскому поселению Глинковского района Смоленской области</t>
  </si>
  <si>
    <t>С. Глинка, пер. Смоленский, д. 1а</t>
  </si>
  <si>
    <t>С. Глинка, пер. Смоленский, д. 2</t>
  </si>
  <si>
    <t>С. Глинка, ул. Ленина, д. 16</t>
  </si>
  <si>
    <t>Г. Демидов, пр. Суворовский, д. 12</t>
  </si>
  <si>
    <t>Г. Демидов, ул. Витебская, д. 8</t>
  </si>
  <si>
    <t>Г. Демидов, ул. Советская, д. 72</t>
  </si>
  <si>
    <t>Г. Демидов, ул. Фрадкова, д. 10</t>
  </si>
  <si>
    <t>Г. Демидов, ул. Фрадкова, д. 19</t>
  </si>
  <si>
    <t>Г. Демидов, ул. Хренова, д. 14б</t>
  </si>
  <si>
    <t>Дер. Центральная Усадьба, ул. Акатовская, д. 23</t>
  </si>
  <si>
    <t>Итого по Титовщинскому сельскому поселению Демидовского района Смоленской области</t>
  </si>
  <si>
    <t>Итого по Дорогобужскому городскому поселению Дорогобужского района Смоленской области</t>
  </si>
  <si>
    <t>Г. Дорогобуж, ул. ДОС, д. 4</t>
  </si>
  <si>
    <t>Г. Дорогобуж, ул. Калинина, д. 12</t>
  </si>
  <si>
    <t>Г. Дорогобуж, ул. Мира, д. 10</t>
  </si>
  <si>
    <t>Г. Дорогобуж, ул. Мира, д. 12</t>
  </si>
  <si>
    <t>Г. Дорогобуж, ул. Мира, д. 2</t>
  </si>
  <si>
    <t>Г. Дорогобуж, ул. Мира, д. 26</t>
  </si>
  <si>
    <t>Г. Дорогобуж, ул. Мира, д. 34</t>
  </si>
  <si>
    <t>Г. Дорогобуж, ул. Чистякова, д. 8</t>
  </si>
  <si>
    <t>Итого по Верхнеднепровскому городскому поселению Дорогобужского района Смоленской области</t>
  </si>
  <si>
    <t>Пос. Верхнеднепровский, пер. Днепровский, д. 6</t>
  </si>
  <si>
    <t>Пос. Верхнеднепровский, ул. Комсомольская, д. 3</t>
  </si>
  <si>
    <t>Пос. Верхнеднепровский, ул. Комсомольская, д. 4</t>
  </si>
  <si>
    <t>Пос. Верхнеднепровский, ул. Комсомольская, д. 6</t>
  </si>
  <si>
    <t>Пос. Верхнеднепровский, ул. Молодежная, д. 28</t>
  </si>
  <si>
    <t>Пос. Верхнеднепровский, ул. Молодежная, д. 4</t>
  </si>
  <si>
    <t>Пос. Верхнеднепровский, ул. Молодежная, д. 6</t>
  </si>
  <si>
    <t>Пос. Верхнеднепровский, ул. Советская, д. 11</t>
  </si>
  <si>
    <t>Пос. Верхнеднепровский, ул. Советская, д. 13</t>
  </si>
  <si>
    <t>Пос. Верхнеднепровский, ул. Советская, д. 15</t>
  </si>
  <si>
    <t>Пос. Верхнеднепровский, ул. Советская, д. 17</t>
  </si>
  <si>
    <t>Пос. Верхнеднепровский, ул. Советская, д. 3</t>
  </si>
  <si>
    <t>Пос. Верхнеднепровский, ул. Советская, д. 6</t>
  </si>
  <si>
    <t>Пос. Верхнеднепровский, ул. Советская, д. 7</t>
  </si>
  <si>
    <t>Пос. Верхнеднепровский, ул. Советская, д. 9</t>
  </si>
  <si>
    <t>Итого по Духовщинскому городскому поселению Духовщинского района Смоленской области</t>
  </si>
  <si>
    <t>Г. Духовщина, ул. Луначарского, д. 13</t>
  </si>
  <si>
    <t>Г. Духовщина, ул. Смоленская, д. 56</t>
  </si>
  <si>
    <t>Г. Ельня, ул. Кировская, д. 9</t>
  </si>
  <si>
    <t>Г. Ельня, ул. Первомайская, д. 14</t>
  </si>
  <si>
    <t>Г. Ельня, ул. Первомайская, д. 47</t>
  </si>
  <si>
    <t>Г. Ельня, ул. Пролетарская, д. 2</t>
  </si>
  <si>
    <t>Г. Ельня, ул. Смоленский большак, д. 24</t>
  </si>
  <si>
    <t>Итого по Ельнинскому городскому поселению Ельнинского района Смоленской области</t>
  </si>
  <si>
    <t>С. Ершичи, ул. Новая, д. 1</t>
  </si>
  <si>
    <t>С. Ершичи, ул. Советская, д. 13</t>
  </si>
  <si>
    <t>Итого по Ершичскому сельскому поселению Ершичского района Смоленской области</t>
  </si>
  <si>
    <t>Пос. Кардымово, ул. Октябрьская, д. 16</t>
  </si>
  <si>
    <t>Дер. Пищулино, ул. Школа-интернат, д. 14</t>
  </si>
  <si>
    <t>Дер. Пищулино, ул. Школа-интернат, д. 15</t>
  </si>
  <si>
    <t>Ст. Духовская, д. 4</t>
  </si>
  <si>
    <t>Итого по Кардымовскому городскому поселению Кардымовского района Смоленской области</t>
  </si>
  <si>
    <t>Итого по Березкинскому сельскому поселению Кардымовского района Смоленской области</t>
  </si>
  <si>
    <t>Итого по Мольковскому сельскому поселению Кардымовского района Смоленской области</t>
  </si>
  <si>
    <t>Пос. Красный, ул. Ленина, д. 16а</t>
  </si>
  <si>
    <t>Итого по Краснинскому городскому поселению Краснинского района Смоленской области</t>
  </si>
  <si>
    <t>Итого по Гусинскому сельскому поселению Краснинского района Смоленской области</t>
  </si>
  <si>
    <t>Дер. Гусино, ул. Молодежная, д. 1</t>
  </si>
  <si>
    <t>Дер. Гусино, ул. Молодежная, д. 4</t>
  </si>
  <si>
    <t>Дер. Гусино, ул. Советская, д. 43</t>
  </si>
  <si>
    <t>Дер. Лонница, ул. Мира, д. 7</t>
  </si>
  <si>
    <t>Дер. Лонница, ул. Центральная, д. 3</t>
  </si>
  <si>
    <t>Итого по Монастырщинскому городскому поселению Монастырщинского района Смоленской области</t>
  </si>
  <si>
    <t>Пос. Монастырщина, тер. Сельхозтехника, д. 15</t>
  </si>
  <si>
    <t>Пос. Монастырщина, ул. Юбилейная, д. 30</t>
  </si>
  <si>
    <t>Итого по Соболевскому сельскому поселению Монастырщинского района Смоленской области</t>
  </si>
  <si>
    <t>Дер. Крапивна, ул. Горького, д. 8</t>
  </si>
  <si>
    <t>Дер. Соболево, д. 24</t>
  </si>
  <si>
    <t>Итого по Новодугинскому сельскому поселению Новодугинского района Смоленской области</t>
  </si>
  <si>
    <t>С. Новодугино, ул. Механизаторов, д. 12</t>
  </si>
  <si>
    <t>Итого по Высоковскому сельскому поселению Новодугинского района Смоленской области</t>
  </si>
  <si>
    <t>С. Высокое, ул. Высоковская, д. 46</t>
  </si>
  <si>
    <t>Итого по Починковскому городскому поселению Починковского района Смоленской области</t>
  </si>
  <si>
    <t>Г. Починок, военный гарнизон «Елки-3», д. 201</t>
  </si>
  <si>
    <t>Г. Починок, военный гарнизон «Елки-3», д. 202</t>
  </si>
  <si>
    <t>Г. Починок, военный гарнизон «Елки-3», д. 204</t>
  </si>
  <si>
    <t>Г. Починок, пер. 2-й Советский, д. 5</t>
  </si>
  <si>
    <t>Г. Починок, ул. Кирова, д. 14</t>
  </si>
  <si>
    <t>Г. Починок, ул. Советская, д. 36</t>
  </si>
  <si>
    <t>Г. Починок, ул. Советская, д. 39</t>
  </si>
  <si>
    <t>Г. Починок, ул. Советская, д. 44</t>
  </si>
  <si>
    <t>Г. Починок, ул. Социалистическая, д. 41</t>
  </si>
  <si>
    <t>Г. Починок, ул. Строителей, д. 5</t>
  </si>
  <si>
    <t>Итого по Климщинскому сельскому поселению Починковского района Смоленской области</t>
  </si>
  <si>
    <t>Дер. Климщина, д. 66</t>
  </si>
  <si>
    <t>Дер. Климщина, д. 89</t>
  </si>
  <si>
    <t>Дер. Климщина, д. 93</t>
  </si>
  <si>
    <t>Итого по Стодолищенскому сельскому поселению Починковского района Смоленской области</t>
  </si>
  <si>
    <t>Пос. Стодолище, ул. Ленина, д. 27</t>
  </si>
  <si>
    <t>Итого по Рославльскому городскому поселению Рославльского района Смоленской области</t>
  </si>
  <si>
    <t>Г. Рославль, мкрн. 17, д. 13</t>
  </si>
  <si>
    <t>Г. Рославль, мкрн. 15, д. 4</t>
  </si>
  <si>
    <t>Г. Рославль, мкрн. 15, д. 30</t>
  </si>
  <si>
    <t>Г. Рославль, мкрн. 16, д. 10</t>
  </si>
  <si>
    <t>Г. Рославль, мкрн. 16, д. 12</t>
  </si>
  <si>
    <t>Г. Рославль, мкрн. 16, д. 5</t>
  </si>
  <si>
    <t>Г. Рославль, мкрн. 16, д. 8</t>
  </si>
  <si>
    <t>Г. Рославль, пер. 2-й Советский, д. 38</t>
  </si>
  <si>
    <t>Г. Рославль, пос. ТЭЦ, д. 3</t>
  </si>
  <si>
    <t>Г. Рославль, ул. Димитрова, д. 7</t>
  </si>
  <si>
    <t>Г. Рославль, ул. Димитрова, д. 9</t>
  </si>
  <si>
    <t>Г. Рославль, ул. Заводская, д. 40</t>
  </si>
  <si>
    <t>Г. Рославль, ул. Заводская, д. 42</t>
  </si>
  <si>
    <t>Г. Рославль, ул. Заслонова, д. 6</t>
  </si>
  <si>
    <t>Г. Рославль, ул. Каляева, д. 4а</t>
  </si>
  <si>
    <t>Г. Рославль, ул. Каляева, д. 4в</t>
  </si>
  <si>
    <t>Г. Рославль, ул. Красноармейская, д. 100</t>
  </si>
  <si>
    <t>Г. Рославль, ул. Красноармейская, д. 49</t>
  </si>
  <si>
    <t>Г. Рославль, ул. Красина, д. 3</t>
  </si>
  <si>
    <t>Г. Рославль, ул. 2-я Дачная, д. 8</t>
  </si>
  <si>
    <t>Г. Рославль, ул. Ленина, д. 7</t>
  </si>
  <si>
    <t>Г. Рославль, ул. Ленина, д. 9</t>
  </si>
  <si>
    <t>Г. Рославль, ул. Ленина, д. 5</t>
  </si>
  <si>
    <t>Г. Рославль, ул. Ленина, д. 18</t>
  </si>
  <si>
    <t>Г. Рославль, ул. Мичурина, д. 28</t>
  </si>
  <si>
    <t>Г. Рославль, ул. Октябрьская, д. 29</t>
  </si>
  <si>
    <t>Г. Рославль, ул. Октябрьская, д. 32б</t>
  </si>
  <si>
    <t>Г. Рославль, ул. Пушкина, д. 8а</t>
  </si>
  <si>
    <t>Г. Рославль, ул. Товарная, д. 5</t>
  </si>
  <si>
    <t>Г. Рославль, ул. Чехова, д. 22а</t>
  </si>
  <si>
    <t>Г. Рославль, ул. Ленина, д. 1</t>
  </si>
  <si>
    <t>Г. Рославль, ул. Пролетарская, д. 40</t>
  </si>
  <si>
    <t>Г. Рославль, ул. Пролетарская, д. 42</t>
  </si>
  <si>
    <t>Г. Рославль, ул. Пролетарская, д. 44</t>
  </si>
  <si>
    <t>Г. Рославль, ул. Пролетарская, д. 46</t>
  </si>
  <si>
    <t>Г. Рославль, ул. Пролетарская, д. 58</t>
  </si>
  <si>
    <t>Г. Рославль, ул. Пролетарская, д. 72</t>
  </si>
  <si>
    <t>Г. Рославль, ул. Пролетарская, д. 77</t>
  </si>
  <si>
    <t>Г. Рославль, ул. Пролетарская, д. 92</t>
  </si>
  <si>
    <t>Г. Рославль, ул. Пушкина, д. 24</t>
  </si>
  <si>
    <t>Г. Рославль, ул. Товарная, д. 11</t>
  </si>
  <si>
    <t>Г. Рославль, ул. Урицкого, д. 11б</t>
  </si>
  <si>
    <t>Г. Рославль, ул. Урицкого, д. 13а</t>
  </si>
  <si>
    <t>Г. Рославль, ул. Урицкого, д. 15а</t>
  </si>
  <si>
    <t>Г. Рославль, ул. Урицкого д. 16</t>
  </si>
  <si>
    <t>Итого по 2020 году</t>
  </si>
  <si>
    <t>2021 год</t>
  </si>
  <si>
    <t>Итого по 2021 году</t>
  </si>
  <si>
    <t>2022 год</t>
  </si>
  <si>
    <t>Итого по 2022 году</t>
  </si>
  <si>
    <t>Дер. Козловка, ул. Мира, д. 23</t>
  </si>
  <si>
    <t>Дер. Козловка, ул. Мира, д. 27</t>
  </si>
  <si>
    <t>Дер. Козловка, ул. Мира, д. 29</t>
  </si>
  <si>
    <t>Дер. Козловка, ул. Мира, д. 33</t>
  </si>
  <si>
    <t>Дер. Козловка, ул. Мира, д. 51</t>
  </si>
  <si>
    <t>Дер. Козловка, ул. Мира, д. 54</t>
  </si>
  <si>
    <t>Дер. Козловка, ул. Мира, д. 56</t>
  </si>
  <si>
    <t>С. Остер, ул. Советская, д. 5</t>
  </si>
  <si>
    <t>С. Остер, ул. Советская, д. 6</t>
  </si>
  <si>
    <t>Итого по Остерскому сельскому поселению Рославльского района Смоленской области</t>
  </si>
  <si>
    <t>Итого по Екимовичскому сельскому поселению Рославльского района Смоленской области</t>
  </si>
  <si>
    <t>С. Екимовичи, пер. Школьный, д. 1</t>
  </si>
  <si>
    <t>С. Екимовичи, ул. Ленинская, д. 31</t>
  </si>
  <si>
    <t>Итого по Руднянскому городскому поселению Руднянского района Смоленской области</t>
  </si>
  <si>
    <t>Г. Рудня, пос. Молкомбината, д. 1</t>
  </si>
  <si>
    <t>Г. Рудня, пос. Молкомбината, д. 2</t>
  </si>
  <si>
    <t>Г. Рудня, пос. Молкомбината, д. 26</t>
  </si>
  <si>
    <t>Г. Рудня, пос. Молкомбината, д. 27</t>
  </si>
  <si>
    <t>Г. Рудня, пос. Молкомбината, д. 34</t>
  </si>
  <si>
    <t>Г. Рудня, пос. Молкомбината, д. 37</t>
  </si>
  <si>
    <t>Г. Рудня, пос. Молкомбината, д. 5</t>
  </si>
  <si>
    <t xml:space="preserve">Г. Рудня, ул. Заречная, д. 20 </t>
  </si>
  <si>
    <t>Г. Рудня, ул. Киреева, д. 109</t>
  </si>
  <si>
    <t>Г. Рудня, ул. Киреева, д. 119</t>
  </si>
  <si>
    <t>Г. Рудня, ул. Киреева, д. 68</t>
  </si>
  <si>
    <t>Г. Рудня, ул. Колхозная, д. 26а</t>
  </si>
  <si>
    <t>Г. Рудня, ул. Колхозная, д. 8</t>
  </si>
  <si>
    <t>Г. Рудня, ул. Красноярская, д. 42</t>
  </si>
  <si>
    <t>Г. Рудня, ул. Станционная, д. 22а</t>
  </si>
  <si>
    <t>Дер. Сташки, ул. Молодежная, д. 1</t>
  </si>
  <si>
    <t>Дер. Чистик, ул. Садовая, д. 8</t>
  </si>
  <si>
    <t>Пос. Голынки, ул. Железнодорожная, д. 6</t>
  </si>
  <si>
    <t>Итого по Голынковскому городскому поселению Руднянского района Смоленской области</t>
  </si>
  <si>
    <t>Итого по Смолиговскому сельскому поселению Руднянского района Смоленской области</t>
  </si>
  <si>
    <t>Итого по Чистиковскому сельскому поселению Руднянского района Смоленской области</t>
  </si>
  <si>
    <t>Г. Сафоново, ул. 40 лет Октября, д. 5</t>
  </si>
  <si>
    <t>Г. Сафоново, ул. 40 лет Октября, д. 8</t>
  </si>
  <si>
    <t>Г. Сафоново, ул. Кирова, д. 2</t>
  </si>
  <si>
    <t>Г. Сафоново, ул. Ковалева, д. 17</t>
  </si>
  <si>
    <t>Г. Сафоново, ул. Ковалева, д. 1а</t>
  </si>
  <si>
    <t>Г. Сафоново, ул. Ковалева, д. 3</t>
  </si>
  <si>
    <t>Г. Сафоново, ул. Коммунистическая, д. 1</t>
  </si>
  <si>
    <t>Г. Сафоново, ул. Коммунистическая, д. 11</t>
  </si>
  <si>
    <t>Г. Сафоново, ул. Коммунистическая, д. 3</t>
  </si>
  <si>
    <t>Г. Сафоново, ул. Коммунистическая, д. 5</t>
  </si>
  <si>
    <t>Г. Сафоново, ул. Коммунистическая, д. 6</t>
  </si>
  <si>
    <t>Г. Сафоново, ул. Коммунистическая, д. 7</t>
  </si>
  <si>
    <t>Г. Сафоново, ул. Коммунистическая, д. 9</t>
  </si>
  <si>
    <t>Г. Сафоново, ул. Красногвардейская, д. 39</t>
  </si>
  <si>
    <t>Г. Сафоново, ул. Ленина, д. 10</t>
  </si>
  <si>
    <t>Г. Сафоново, ул. Ленина, д. 18</t>
  </si>
  <si>
    <t>Г. Сафоново, ул. Ленина, д. 9</t>
  </si>
  <si>
    <t>Г. Сафоново, ул. Ленинградская, д. 8</t>
  </si>
  <si>
    <t>Г. Сафоново, ул. Революционная, д. 1</t>
  </si>
  <si>
    <t>Г. Сафоново, ул. Революционная, д. 3</t>
  </si>
  <si>
    <t>Г. Сафоново, ул. Революционная, д. 5</t>
  </si>
  <si>
    <t>Г. Сафоново, ул. Репина, д. 18</t>
  </si>
  <si>
    <t>Г. Сафоново, ул. Свободы, д. 13</t>
  </si>
  <si>
    <t>Г. Сафоново, ул. Строителей, д. 2</t>
  </si>
  <si>
    <t>Итого по Сафоновскому городскому поселению Сафоновского района Смоленской области</t>
  </si>
  <si>
    <t>Итого по Беленинскому сельскому поселению Сафоновского района Смоленской области</t>
  </si>
  <si>
    <t>Дер. Клинка, ул. Школьная, д. 2</t>
  </si>
  <si>
    <t>Итого по Вадинскому сельскому поселению Сафоновского района Смоленской области</t>
  </si>
  <si>
    <t>Пос. Вадино, ул. Молодежная, д. 5</t>
  </si>
  <si>
    <t>Пос. Вадино, ул. Центральная, д. 14</t>
  </si>
  <si>
    <t>Итого по Вышегорскому сельскому поселению Сафоновского района Смоленской области</t>
  </si>
  <si>
    <t>Дер. Вышегор, ул. Мира, д. 2</t>
  </si>
  <si>
    <t>Дер. Вышегор, ул. Мира, д. 3</t>
  </si>
  <si>
    <t>Дер. Кононово, ул. Школьная, д. 21</t>
  </si>
  <si>
    <t>Итого по Зимницкому сельскому поселению Сафоновского района Смоленской области</t>
  </si>
  <si>
    <t>Итого по Николо-Погореловскому сельскому поселению Сафоновского района Смоленской области</t>
  </si>
  <si>
    <t>Дер. Николо-Погорелое, ул. Центральная, д. 2</t>
  </si>
  <si>
    <t>Дер. Николо-Погорелое, ул. Центральная, д. 5</t>
  </si>
  <si>
    <t>Итого по Катынскому сельскому поселению Смоленского района Смоленской области</t>
  </si>
  <si>
    <t>Дер. Санаторий Борок, д. 2</t>
  </si>
  <si>
    <t>Дер. Санаторий Борок, д. 3</t>
  </si>
  <si>
    <t>Итого по Кощинскому сельскому поселению Смоленского района Смоленской области</t>
  </si>
  <si>
    <t>Дер. Кощино, ул. Мира, д. 1</t>
  </si>
  <si>
    <t>Дер. Кощино, ул. Мира, д. 3</t>
  </si>
  <si>
    <t>Итого по Стабенскому сельскому поселению Смоленского района Смоленской области</t>
  </si>
  <si>
    <t>Дер. Жуково, ул. Мира, д. 50</t>
  </si>
  <si>
    <t>Дер. Жуково, ул. Мира, д. 52</t>
  </si>
  <si>
    <t>Дер. Жуково, ул. Мира, д. 53</t>
  </si>
  <si>
    <t>Дер. Жуково, ул. Мира, д. 56</t>
  </si>
  <si>
    <t>Итого по Талашкинскому сельскому поселению Смоленского района Смоленской области</t>
  </si>
  <si>
    <t>Дер. Моготово, ул. Центральная, д. 1</t>
  </si>
  <si>
    <t>Дер. Моготово, ул. Центральная, д. 3</t>
  </si>
  <si>
    <t>Дер. Моготово, ул. Центральная, д. 5</t>
  </si>
  <si>
    <t>Дер. Фленово, ул. Музейная, д. 1</t>
  </si>
  <si>
    <t>С. Талашкино, ул. Ленина, д. 19</t>
  </si>
  <si>
    <t>С. Талашкино, ул. Ленина, д. 19а</t>
  </si>
  <si>
    <t>С. Талашкино, ул. Ленина, д. 21</t>
  </si>
  <si>
    <t>С. Талашкино, ул. Ленина, д. 23</t>
  </si>
  <si>
    <t>С. Талашкино, ул. Парковая, д. 6</t>
  </si>
  <si>
    <t>С. Талашкино, ул. Садовая, д. 1</t>
  </si>
  <si>
    <t>С. Талашкино, ул. Садовая, д. 10</t>
  </si>
  <si>
    <t>С. Талашкино, ул. Садовая, д. 3</t>
  </si>
  <si>
    <t>С. Катынь, ул. Витебское шоссе, д. 1</t>
  </si>
  <si>
    <t>Итого по Гнездовскому сельскому поселению Смоленского района Смоленской области</t>
  </si>
  <si>
    <t>Дер. Новые Батеки, ул. Северная, д. 19</t>
  </si>
  <si>
    <t>Дер. Шоссейный дом Вонлярово, д. 5</t>
  </si>
  <si>
    <t>Дер. Зыколино, д. 27</t>
  </si>
  <si>
    <t>Итого по Сычевскому городскому поселению Сычевского района Смоленской области</t>
  </si>
  <si>
    <t>Г. Сычевка, ул. Карла Маркса, д. 10</t>
  </si>
  <si>
    <t>Г. Сычевка, ул. Карла Маркса, д. 12</t>
  </si>
  <si>
    <t>Г. Сычевка, ул. Комсомольская, д. 36</t>
  </si>
  <si>
    <t>Г. Сычевка, ул. Станционное Шоссе, д. 9</t>
  </si>
  <si>
    <t>Итого по Мальцевскому сельскому поселению Сычевского района Смоленской области</t>
  </si>
  <si>
    <t xml:space="preserve">Дер. Мальцево, ул. Набережная Вазузы, д. 2 </t>
  </si>
  <si>
    <t>Дер. Мальцево, ул. Парковая, д. 2</t>
  </si>
  <si>
    <t>Дер. Мальцево, ул. Парковая, д. 4</t>
  </si>
  <si>
    <t>Дер. Юшино, ул. Дачная, д. 2</t>
  </si>
  <si>
    <t>Дер. Юшино, ул. Речная, д. 2</t>
  </si>
  <si>
    <t>Итого по Темкинскому сельскому поселению Темкинского района Смоленской области</t>
  </si>
  <si>
    <t>С. Темкино, ул. Механизаторов, д. 1</t>
  </si>
  <si>
    <t>Дер. Михали, ул. Центральная, д. 1</t>
  </si>
  <si>
    <t>С. Знаменка, ул. Филиппова, д. 1</t>
  </si>
  <si>
    <t>С. Угра, ул. Десантная, д. 1</t>
  </si>
  <si>
    <t>Ст. Волоста-Пятница, ул. Железнодорожная, д. 7</t>
  </si>
  <si>
    <t>Итого по Хиславичскому городскому поселению Хиславичского района Смоленской области</t>
  </si>
  <si>
    <t>Пос. Хиславичи, пер. Кооперативный, д. 1</t>
  </si>
  <si>
    <t>Пос. Хиславичи, ул. Советская, д. 104</t>
  </si>
  <si>
    <t>Пос. Хиславичи, ул. Советская, д. 45</t>
  </si>
  <si>
    <t>Итого по Холм-Жирковскому городскому поселению Холм-Жирковского района Смоленской области</t>
  </si>
  <si>
    <t>Пос. Холм-Жирковский, ул. Ленина, д. 4</t>
  </si>
  <si>
    <t>Пос. Холм-Жирковский, ул. Ленина, д. 6</t>
  </si>
  <si>
    <t xml:space="preserve">Итого по Шумячскому городскому поселению </t>
  </si>
  <si>
    <t>Пос. Шумячи, ул. Сельхозтехника, д. 8</t>
  </si>
  <si>
    <t xml:space="preserve">Итого по Первомайскому сельскому поселению Шумячского района Смоленской области </t>
  </si>
  <si>
    <t>С. Первомайский, ул. Советская, д. 8</t>
  </si>
  <si>
    <t xml:space="preserve">Итого по Озерному сельскому поселению Шумячского района Смоленской области </t>
  </si>
  <si>
    <t>Дер. Озерная, ул. Новая, д. 1</t>
  </si>
  <si>
    <t>Итого по Ярцевскому городскому поселению Ярцевского района Смоленской области</t>
  </si>
  <si>
    <t>Г. Ярцево, просп. Металлургов, д. 24</t>
  </si>
  <si>
    <t>Г. Ярцево, просп. Металлургов, д. 29</t>
  </si>
  <si>
    <t>Г. Ярцево, просп. Металлургов, д. 48</t>
  </si>
  <si>
    <t>Г. Ярцево, ул. Автозаводская, д. 24</t>
  </si>
  <si>
    <t>Г. Ярцево, ул. Гагарина, д. 10/20</t>
  </si>
  <si>
    <t>Г. Ярцево, ул. Гагарина, д. 13</t>
  </si>
  <si>
    <t>Г. Ярцево, ул. Гагарина, д. 2</t>
  </si>
  <si>
    <t>Г. Ярцево, ул. Гагарина, д. 4</t>
  </si>
  <si>
    <t>Г. Ярцево, ул. Гагарина, д. 6</t>
  </si>
  <si>
    <t>Г. Ярцево, ул. Гагарина, д. 8</t>
  </si>
  <si>
    <t>Г. Ярцево, ул. Краснооктябрьская, д. 28</t>
  </si>
  <si>
    <t>Г. Ярцево, ул. Краснооктябрьская, д. 30</t>
  </si>
  <si>
    <t>Г. Ярцево, ул. Краснооктябрьская, д. 32</t>
  </si>
  <si>
    <t>Г. Ярцево, ул. Краснооктябрьская, д. 34</t>
  </si>
  <si>
    <t>Г. Ярцево, ул. Краснооктябрьская, д. 37</t>
  </si>
  <si>
    <t>Г. Ярцево, ул. Ленинская, д. 1</t>
  </si>
  <si>
    <t>Г. Ярцево, ул. Ленинская, д. 2</t>
  </si>
  <si>
    <t>Г. Ярцево, ул. Ленинская, д. 5</t>
  </si>
  <si>
    <t>Г. Ярцево, ул. Ленинская, д. 7</t>
  </si>
  <si>
    <t>Г. Ярцево, ул. Максима Горького, д. 12</t>
  </si>
  <si>
    <t>Г. Ярцево, ул. Максима Горького, д. 13</t>
  </si>
  <si>
    <t>Г. Ярцево, ул. Максима Горького, д. 14</t>
  </si>
  <si>
    <t>Г. Ярцево, ул. Максима Горького, д. 15</t>
  </si>
  <si>
    <t>Г. Ярцево, ул. Максима Горького, д. 16</t>
  </si>
  <si>
    <t>Г. Ярцево, ул. Максима Горького, д. 22</t>
  </si>
  <si>
    <t>Г. Ярцево, ул. Максима Горького, д. 24</t>
  </si>
  <si>
    <t>Г. Ярцево, ул. Максима Горького, д. 4</t>
  </si>
  <si>
    <t>Г. Ярцево, ул. Максима Горького, д. 4а</t>
  </si>
  <si>
    <t>Г. Ярцево, ул. Максима Горького, д. 6</t>
  </si>
  <si>
    <t>Г. Ярцево, ул. Первомайская, д. 27</t>
  </si>
  <si>
    <t>Г. Ярцево, ул. Первомайская, д. 28</t>
  </si>
  <si>
    <t>Г. Ярцево, ул. Чайковского, д. 15</t>
  </si>
  <si>
    <t>Г. Ярцево, ул. Чайковского, д. 21</t>
  </si>
  <si>
    <t>Г. Ярцево, ул. Шоссейная, д. 33</t>
  </si>
  <si>
    <t>Г. Ярцево, ул. Энтузиастов, д. 27</t>
  </si>
  <si>
    <t>Дер. Ланино, д. 6</t>
  </si>
  <si>
    <t>Дер. Михейково, ул. Советская, д. 32</t>
  </si>
  <si>
    <t>Дер. Суетово, ул. Магистральная, д. 7</t>
  </si>
  <si>
    <t>Итого по Суетовскому сельскому поселению Ярцевского района Смоленской области</t>
  </si>
  <si>
    <t>Итого по Михейковскому сельскому поселению Ярцевского района Смоленской области</t>
  </si>
  <si>
    <t>Г. Смоленск, ул. Большая Советская, д. 8</t>
  </si>
  <si>
    <t>Г. Смоленск, ул. Ново-Ленинградская, д. 19</t>
  </si>
  <si>
    <t>Г. Смоленск, ул. Тухачевского, д. 9</t>
  </si>
  <si>
    <t>Итого по городу Смоленску</t>
  </si>
  <si>
    <t>Г. Смоленск, городок Коминтерна, д. 10</t>
  </si>
  <si>
    <t>Г. Смоленск, ул. Большая Советская, д. 33</t>
  </si>
  <si>
    <t>Г. Смоленск, ул. Большая Советская, д. 35</t>
  </si>
  <si>
    <t>Г. Смоленск, ул. Большая Советская, д. 37</t>
  </si>
  <si>
    <t>Г. Смоленск, ул. Большая Советская, д. 45/1</t>
  </si>
  <si>
    <t>Г. Смоленск, ул. Ленина, д. 11</t>
  </si>
  <si>
    <t>Г. Смоленск, ул. Маршала Жукова, д. 12</t>
  </si>
  <si>
    <t>Г. Смоленск, ул. Тенишевой, д. 4</t>
  </si>
  <si>
    <t>Г. Смоленск, ул. Фрунзе, д. 47</t>
  </si>
  <si>
    <t>Г. Смоленск, просп. Гагарина, д. 12/1</t>
  </si>
  <si>
    <t>Г. Смоленск, ул. Исаковского, д. 42</t>
  </si>
  <si>
    <t>Г. Смоленск, ул. 12 лет Октября, д. 15</t>
  </si>
  <si>
    <t>Г. Смоленск, пер. Смирнова, д. 3/4</t>
  </si>
  <si>
    <t>Г. Смоленск, ул. Коммунистическая, д. 14</t>
  </si>
  <si>
    <t>Г. Смоленск, ул. Николаева, д. 5</t>
  </si>
  <si>
    <t>Г. Смоленск, ул. Тенишевой, д. 21</t>
  </si>
  <si>
    <t>Г. Смоленск, ул. Тухачевского, д. 1</t>
  </si>
  <si>
    <t>Г. Смоленск, ул. Исаковского, д. 40</t>
  </si>
  <si>
    <t>Г. Смоленск, ул. Большая Советская, д. 14</t>
  </si>
  <si>
    <t>Г. Смоленск, пос. Красный Бор, д. 5/18</t>
  </si>
  <si>
    <t>Г. Смоленск, ул. Коммунистическая, д. 10</t>
  </si>
  <si>
    <t>Г. Смоленск, ул. Коммунистическая, д. 12</t>
  </si>
  <si>
    <t>Г. Смоленск, ул. Маяковского, д. 5</t>
  </si>
  <si>
    <t>Г. Смоленск, пер. Ново-Киевский, д. 2а</t>
  </si>
  <si>
    <t>Г. Смоленск, ул. Большая Советская, д. 24</t>
  </si>
  <si>
    <t>Г. Смоленск, ул. Большая Советская, д. 28/16</t>
  </si>
  <si>
    <t>Г. Смоленск, ул. Кирилла и Мефодия, д. 1</t>
  </si>
  <si>
    <t>Г. Смоленск, ул. Николаева, д. 3</t>
  </si>
  <si>
    <t>Г. Смоленск, ул. Тухачевского, д. 4</t>
  </si>
  <si>
    <t>Г. Смоленск, ул. Фрунзе, д. 2</t>
  </si>
  <si>
    <t>Г. Смоленск, ул. Беляева, д. 6</t>
  </si>
  <si>
    <t>Г. Смоленск, ул. Ленина, д. 24</t>
  </si>
  <si>
    <t>Г. Смоленск, ул. Ленина, д. 29/24</t>
  </si>
  <si>
    <t>Г. Смоленск, ул. Ленина, д. 6/1</t>
  </si>
  <si>
    <t>Г. Смоленск, ул. Ленина, д. 9</t>
  </si>
  <si>
    <t>Г. Смоленск, ул. Ново-Ленинградская, д. 18</t>
  </si>
  <si>
    <t>Г. Смоленск, ул. Центральная, д. 13б</t>
  </si>
  <si>
    <t>Г. Смоленск, ул. 8 Марта, д. 10</t>
  </si>
  <si>
    <t>Г. Смоленск, ул. 8 Марта, д. 4</t>
  </si>
  <si>
    <t>Г. Смоленск, ул. 8 Марта, д. 5</t>
  </si>
  <si>
    <t>Г. Смоленск, ул. 8 Марта, д. 9</t>
  </si>
  <si>
    <t>Г. Смоленск, ул. Большая Советская, д. 43</t>
  </si>
  <si>
    <t>Г. Смоленск, ул. Большая Советская, д. 7</t>
  </si>
  <si>
    <t>Г. Смоленск, ул. Ленина, д. 15</t>
  </si>
  <si>
    <t>Г. Смоленск, ул. Нахимсона, д. 8</t>
  </si>
  <si>
    <t>Г. Смоленск, пер. Бакунина, д. 2</t>
  </si>
  <si>
    <t>Г. Смоленск, ул. Большая Краснофлотская, д. 7</t>
  </si>
  <si>
    <t>Г. Смоленск, ул. Большая Советская, д. 16/17</t>
  </si>
  <si>
    <t>Г. Смоленск, ул. Герцена, д. 9</t>
  </si>
  <si>
    <t>Г. Смоленск, ул. Чкалова, д. 1</t>
  </si>
  <si>
    <t>Г. Смоленск, ул. Энгельса, д. 3</t>
  </si>
  <si>
    <t>Г. Смоленск, ул. Энгельса, д. 6</t>
  </si>
  <si>
    <t>Г. Смоленск, Витебское шоссе, д. 68</t>
  </si>
  <si>
    <t>Г. Смоленск, пер. 2-й Выставочный, д. 13а</t>
  </si>
  <si>
    <t>Г. Смоленск, пер. 2-й Киевский, д. 5а</t>
  </si>
  <si>
    <t>Г. Смоленск, ул. 2-я Киевская, д. 10</t>
  </si>
  <si>
    <t>Г. Смоленск, ул. Герцена, д. 3</t>
  </si>
  <si>
    <t>Г. Смоленск, ул. Ленина, д. 12а</t>
  </si>
  <si>
    <t>Г. Смоленск, ул. Нарвская, д. 3</t>
  </si>
  <si>
    <t>Г. Смоленск, ул. Чаплина, д. 4</t>
  </si>
  <si>
    <t>Г. Смоленск, Витебское шоссе, д. 62</t>
  </si>
  <si>
    <t>Г. Смоленск, пер. 4-й Краснофлотский, д. 5</t>
  </si>
  <si>
    <t>Г. Смоленск, ул. 2-я Киевская, д. 12</t>
  </si>
  <si>
    <t>Г. Смоленск, ул. Большая Краснофлотская, д. 5</t>
  </si>
  <si>
    <t>Г. Смоленск, ул. Большая Краснофлотская, д. 9</t>
  </si>
  <si>
    <t>Г. Смоленск, ул. Станционная, д. 6</t>
  </si>
  <si>
    <t>Г. Смоленск, ул. Студенческая, д. 3</t>
  </si>
  <si>
    <t>Г. Смоленск, ул. Чкалова, д. 3а</t>
  </si>
  <si>
    <t>Г. Смоленск, ул. Энгельса, д. 10</t>
  </si>
  <si>
    <t>Г. Смоленск, пос. 430 км, д. 12</t>
  </si>
  <si>
    <t>Г. Смоленск, пос. 430 км, д. 14</t>
  </si>
  <si>
    <t>Г. Смоленск, ул. Большая Краснофлотская, д. 11</t>
  </si>
  <si>
    <t>Г. Смоленск, ул. Большая Краснофлотская, д. 3</t>
  </si>
  <si>
    <t>Г. Смоленск, ул. Большая Советская, д. 18/18</t>
  </si>
  <si>
    <t>Г. Смоленск, ул. Большая Советская, д. 39/11</t>
  </si>
  <si>
    <t>Г. Смоленск, ул. Свердлова, д. 1</t>
  </si>
  <si>
    <t>Г. Смоленск, ул. Центральная, д. 4</t>
  </si>
  <si>
    <t>Г. Смоленск, пер. 2-й Краснофлотский, д. 26б</t>
  </si>
  <si>
    <t>Г. Смоленск, просп. Гагарина, д. 4</t>
  </si>
  <si>
    <t>Г. Смоленск, ул. Герцена, д. 5</t>
  </si>
  <si>
    <t>Г. Смоленск, ул. Докучаева, д. 4</t>
  </si>
  <si>
    <t>Г. Смоленск, ул. Седова, д. 54</t>
  </si>
  <si>
    <t>Г. Смоленск, ул. 2-я Киевская, д. 11</t>
  </si>
  <si>
    <t>Г. Смоленск, ул. 2-я Киевская, д. 5</t>
  </si>
  <si>
    <t>Г. Смоленск, ул. 2-я Киевская, д. 7</t>
  </si>
  <si>
    <t>Г. Смоленск, ул. Бакунина, д. 5</t>
  </si>
  <si>
    <t>Г. Смоленск, ул. Пржевальского, д. 6/25</t>
  </si>
  <si>
    <t>Г. Смоленск, ул. Соболева, д. 22</t>
  </si>
  <si>
    <t>Г. Смоленск, ул. Средне-Профинтерновская, д. 6</t>
  </si>
  <si>
    <t>Г. Смоленск, ул. Твардовского, д. 3</t>
  </si>
  <si>
    <t>Г. Смоленск, ул. Тухачевского, д. 3</t>
  </si>
  <si>
    <t>Г. Смоленск, ул. Тухачевского, д. 8</t>
  </si>
  <si>
    <t>Г. Смоленск, ул. Урицкого, д. 4</t>
  </si>
  <si>
    <t>Г. Смоленск, ул. Фурманова, д. 43</t>
  </si>
  <si>
    <t>Г. Смоленск, ул. Черняховского, д. 3</t>
  </si>
  <si>
    <t>Г. Смоленск, пер. Хлебозаводской, д. 10</t>
  </si>
  <si>
    <t>Г. Смоленск, пос. Тихвинка, д. 42</t>
  </si>
  <si>
    <t>Г. Смоленск, просп. Гагарина, д. 6</t>
  </si>
  <si>
    <t>Г. Смоленск, ул. 2-я Киевская, д. 18</t>
  </si>
  <si>
    <t>Г. Смоленск, ул. Бакунина, д. 2а</t>
  </si>
  <si>
    <t>Г. Смоленск, ул. Большая Советская, д. 29а</t>
  </si>
  <si>
    <t>Г. Смоленск, ул. Генерала Лукина, д. 12</t>
  </si>
  <si>
    <t>Г. Смоленск, ул. Генерала Лукина, д. 12а</t>
  </si>
  <si>
    <t>Г. Смоленск, ул. Лавочкина, д. 56</t>
  </si>
  <si>
    <t>Г. Смоленск, ул. Пржевальского, д. 2</t>
  </si>
  <si>
    <t>Г. Смоленск, ул. Тухачевского, д. 10</t>
  </si>
  <si>
    <t>Г. Смоленск, ул. Фаянсовая, д. 13</t>
  </si>
  <si>
    <t>Г. Смоленск, ул. Фрунзе, д. 38</t>
  </si>
  <si>
    <t>Г. Смоленск, ул. Центральная, д. 18/2</t>
  </si>
  <si>
    <t>Г. Смоленск, ул. Черняховского, д. 16а</t>
  </si>
  <si>
    <t>Г. Смоленск, Витебское шоссе, д. 28а</t>
  </si>
  <si>
    <t>Г. Смоленск, Витебское шоссе, д. 36</t>
  </si>
  <si>
    <t>Г. Смоленск, пер. 4-й Слобода-Садки, д. 13</t>
  </si>
  <si>
    <t>Г. Смоленск, пер. Больничный, д. 7</t>
  </si>
  <si>
    <t>Г. Смоленск, ул. Большая Советская, д. 13</t>
  </si>
  <si>
    <t>Г. Смоленск, ул. Гастелло, д. 7/1</t>
  </si>
  <si>
    <t>Г. Смоленск, ул. Генерала Лукина, д. 42</t>
  </si>
  <si>
    <t>Г. Смоленск, ул. Дзержинского, д. 15</t>
  </si>
  <si>
    <t>Г. Смоленск, ул. Докучаева, д. 8</t>
  </si>
  <si>
    <t>Г. Смоленск, ул. Лавочкина, д. 50</t>
  </si>
  <si>
    <t>Г. Смоленск, ул. Мало-Краснофлотская, д. 29</t>
  </si>
  <si>
    <t>Г. Смоленск, ул. Марии Октябрьской, д. 4</t>
  </si>
  <si>
    <t>Г. Смоленск, ул. Маршала Жукова, д. 26а</t>
  </si>
  <si>
    <t>Г. Смоленск, ул. Твардовского, д. 9</t>
  </si>
  <si>
    <t>Г. Смоленск, ул. Фаянсовая, д. 15</t>
  </si>
  <si>
    <t>Г. Смоленск, ул. Фрунзе, д. 6</t>
  </si>
  <si>
    <t>Г. Смоленск, ул. Чехова, д. 2</t>
  </si>
  <si>
    <t>Г. Смоленск, Витебское шоссе, д. 1/37</t>
  </si>
  <si>
    <t>Г. Смоленск, Витебское шоссе, д. 56</t>
  </si>
  <si>
    <t>Г. Смоленск, Витебское шоссе, д. 66</t>
  </si>
  <si>
    <t>Г. Смоленск, набережная Горького, д. 1</t>
  </si>
  <si>
    <t>Г. Смоленск, пер. 2-й Рославльский, д. 5</t>
  </si>
  <si>
    <t>Г. Смоленск, пер. 2-й Серебрянки, д. 1</t>
  </si>
  <si>
    <t>Г. Смоленск, пер. 3-й Горького, д. 3</t>
  </si>
  <si>
    <t>Г. Смоленск, пер. 4-й Слобода-Садки, д. 26</t>
  </si>
  <si>
    <t>Г. Смоленск, пер. Хлебозаводской, д. 4</t>
  </si>
  <si>
    <t>Г. Смоленск, пер. Хлебозаводской, д. 6</t>
  </si>
  <si>
    <t>Г. Смоленск, пер. Чуриловский, д. 1</t>
  </si>
  <si>
    <t>Г. Смоленск, пер. Чуриловский, д. 1а</t>
  </si>
  <si>
    <t>Г. Смоленск, ул. Минская, д. 15</t>
  </si>
  <si>
    <t>Г. Смоленск, ул. Николаева, д. 4</t>
  </si>
  <si>
    <t>Г. Смоленск, ул. Кирова, д. 26</t>
  </si>
  <si>
    <t>Г. Смоленск, ул. Автозаводская, д. 23</t>
  </si>
  <si>
    <t>Г. Смоленск, пер. Запольный, д. 4</t>
  </si>
  <si>
    <t>Г. Смоленск, ул. Лавочкина, д. 50а</t>
  </si>
  <si>
    <t>Г. Смоленск, пер. Запольный, д. 5а</t>
  </si>
  <si>
    <t>Г. Смоленск, ул. Маршала Жукова, д. 18</t>
  </si>
  <si>
    <t>Г. Смоленск, ул. Маршала Жукова, д. 20</t>
  </si>
  <si>
    <t>Г. Смоленск, пос. Красный Бор, д. 5/220</t>
  </si>
  <si>
    <t>Г. Смоленск, пос. Серебрянка, д. 52</t>
  </si>
  <si>
    <t>Г. Смоленск, ул. 2-я Киевская, д. 13</t>
  </si>
  <si>
    <t>Г. Смоленск, ул. Автозаводская, д. 32а</t>
  </si>
  <si>
    <t>Г. Смоленск, ул. Воробьева, д. 16/12</t>
  </si>
  <si>
    <t>Г. Смоленск, ул. Воробьева, д. 18</t>
  </si>
  <si>
    <t>Г. Смоленск, ул. Воробьева, д. 20</t>
  </si>
  <si>
    <t>Г. Смоленск, ул. Воробьева, д. 22</t>
  </si>
  <si>
    <t>Г. Смоленск, ул. Воробьева, д. 24</t>
  </si>
  <si>
    <t>Г. Смоленск, ул. Воробьева, д. 26</t>
  </si>
  <si>
    <t>Г. Смоленск, ул. Воробьева, д. 26а</t>
  </si>
  <si>
    <t>Г. Смоленск, ул. Воробьева, д. 26б</t>
  </si>
  <si>
    <t>Г. Смоленск, ул. Воробьева, д. 28</t>
  </si>
  <si>
    <t>Г. Смоленск, ул. Воробьева, д. 8/8</t>
  </si>
  <si>
    <t>Г. Смоленск, ул. Гастелло, д. 2</t>
  </si>
  <si>
    <t>Г. Смоленск, ул. Гастелло, д. 4</t>
  </si>
  <si>
    <t>Г. Смоленск, ул. Гастелло, д. 5/2</t>
  </si>
  <si>
    <t>Г. Смоленск, ул. Гастелло, д. 9/10</t>
  </si>
  <si>
    <t>Г. Смоленск, ул. Генерала Лукина, д. 10</t>
  </si>
  <si>
    <t>Г. Смоленск, ул. Генерала Лукина, д. 10а</t>
  </si>
  <si>
    <t>Г. Смоленск, ул. Генерала Лукина, д. 6</t>
  </si>
  <si>
    <t>Г. Смоленск, ул. Генерала Лукина, д. 8</t>
  </si>
  <si>
    <t>Г. Смоленск, ул. Губенко, д. 22</t>
  </si>
  <si>
    <t>Г. Смоленск, ул. Дзержинского, д. 22</t>
  </si>
  <si>
    <t>Г. Смоленск, ул. Докучаева, д. 10</t>
  </si>
  <si>
    <t>Г. Смоленск, ул. Карбышева, д. 2</t>
  </si>
  <si>
    <t>Г. Смоленск, ул. Карбышева, д. 4</t>
  </si>
  <si>
    <t>Г. Смоленск, ул. Котовского, д. 11</t>
  </si>
  <si>
    <t>Г. Смоленск, ул. Котовского, д. 5</t>
  </si>
  <si>
    <t>Г. Смоленск, ул. Котовского, д. 9</t>
  </si>
  <si>
    <t>Г. Смоленск, ул. Котовского, д. 9а</t>
  </si>
  <si>
    <t>Г. Смоленск, ул. Крупской, д. 39б</t>
  </si>
  <si>
    <t>Г. Смоленск, ул. Крупской, д. 58</t>
  </si>
  <si>
    <t>Г. Смоленск, ул. Лавочкина, д. 58</t>
  </si>
  <si>
    <t>Г. Смоленск, ул. Ленина, д. 33</t>
  </si>
  <si>
    <t>Г. Смоленск, ул. Марии Октябрьской, д. 4а</t>
  </si>
  <si>
    <t>Г. Смоленск, ул. Марии Октябрьской, д. 4б</t>
  </si>
  <si>
    <t>Г. Смоленск, ул. Марии Октябрьской, д. 6</t>
  </si>
  <si>
    <t>Г. Смоленск, ул. Октября, д. 48</t>
  </si>
  <si>
    <t>Г. Смоленск, ул. Парковая, д. 22</t>
  </si>
  <si>
    <t>Г. Смоленск, ул. Пржевальского, д. 10</t>
  </si>
  <si>
    <t>Г. Смоленск, ул. Пролетарская, д. 35</t>
  </si>
  <si>
    <t>Г. Смоленск, ул. Пролетарская, д. 37</t>
  </si>
  <si>
    <t>Г. Смоленск, ул. Реввоенсовета, д. 22</t>
  </si>
  <si>
    <t>Г. Смоленск, ул. Соболева, д. 111</t>
  </si>
  <si>
    <t>Г. Смоленск, ул. Станционная, д. 8а</t>
  </si>
  <si>
    <t>Г. Смоленск, ул. Твардовского, д. 10</t>
  </si>
  <si>
    <t>Г. Смоленск, ул. Твардовского, д. 10а</t>
  </si>
  <si>
    <t>Г. Смоленск, ул. Тухачевского, д. 5</t>
  </si>
  <si>
    <t>Г. Смоленск, ул. Фрунзе, д. 18</t>
  </si>
  <si>
    <t>Г. Смоленск, ул. Фрунзе, д. 34а</t>
  </si>
  <si>
    <t>Г. Смоленск, ул. Фурманова, д. 16</t>
  </si>
  <si>
    <t>Г. Смоленск, ул. Центральная, д. 2</t>
  </si>
  <si>
    <t>Г. Смоленск, ул. Черняховского, д. 10</t>
  </si>
  <si>
    <t>Г. Смоленск, ул. Черняховского, д. 16</t>
  </si>
  <si>
    <t>Г. Смоленск, ул. Черняховского, д. 20</t>
  </si>
  <si>
    <t>Г. Смоленск, ул. Черняховского, д. 20а</t>
  </si>
  <si>
    <t>Г. Смоленск, ул. Черняховского, д. 24</t>
  </si>
  <si>
    <t>Г. Смоленск, ул. Черняховского, д. 24в</t>
  </si>
  <si>
    <t>Г. Смоленск, ул. Черняховского, д. 26</t>
  </si>
  <si>
    <t>Г. Смоленск, ул. Черняховского, д. 26а</t>
  </si>
  <si>
    <t>Г. Смоленск, ул. Черняховского, д. 8а</t>
  </si>
  <si>
    <t>Г. Смоленск, ул. Черняховского, д. 8б</t>
  </si>
  <si>
    <t>Г. Смоленск, ул. Чехова, д. 1</t>
  </si>
  <si>
    <t>Г. Смоленск, ул. Чехова, д. 2а</t>
  </si>
  <si>
    <t>Г. Смоленск, ул. Чехова, д. 5</t>
  </si>
  <si>
    <t>Г. Смоленск, ул. Чкалова, д. 11а</t>
  </si>
  <si>
    <t>Г. Смоленск, ул. Чкалова, д. 17</t>
  </si>
  <si>
    <t>Г. Смоленск, Витебское шоссе, д. 6</t>
  </si>
  <si>
    <t>Г. Смоленск, городок Коминтерна, д. 6а</t>
  </si>
  <si>
    <t>Г. Смоленск, городок Коминтерна, д. 8а</t>
  </si>
  <si>
    <t>Г. Смоленск, пер. 3-й Горького, д. 5</t>
  </si>
  <si>
    <t>Г. Смоленск, пер. 4-й Краснофлотский, д. 1</t>
  </si>
  <si>
    <t>Г. Смоленск, пер. 4-й Слобода-Садки, д. 33</t>
  </si>
  <si>
    <t>Г. Смоленск, пер. 4-й Слобода-Садки, д. 39</t>
  </si>
  <si>
    <t>Г. Смоленск, пер. Больничный, д. 2</t>
  </si>
  <si>
    <t>Г. Смоленск, пер. Витебский, д. 3а</t>
  </si>
  <si>
    <t>Г. Смоленск, пер. Смирнова, д. 3</t>
  </si>
  <si>
    <t>Г. Смоленск, пос. 430 км, д. 18</t>
  </si>
  <si>
    <t>Г. Смоленск, пос. Нижняя Дубровенка, д. 5</t>
  </si>
  <si>
    <t>Г. Смоленск, пр. Дзержинского, д. 6</t>
  </si>
  <si>
    <t>Г. Смоленск, просп. Гагарина, д. 13/2</t>
  </si>
  <si>
    <t>Г. Смоленск, просп. Гагарина, д. 29/1</t>
  </si>
  <si>
    <t>Г. Смоленск, просп. Гагарина, д. 3</t>
  </si>
  <si>
    <t>Г. Смоленск, ул. 8 Марта, д. 17</t>
  </si>
  <si>
    <t>Г. Смоленск, ул. Белинского, д. 10</t>
  </si>
  <si>
    <t>Г. Смоленск, ул. Белинского, д. 10а</t>
  </si>
  <si>
    <t>Г. Смоленск, ул. Верхне-Рославльская, д. 15</t>
  </si>
  <si>
    <t>Г. Смоленск, ул. Верхне-Рославльская, д. 22</t>
  </si>
  <si>
    <t>Г. Смоленск, ул. Воробьева, д. 30</t>
  </si>
  <si>
    <t>Г. Смоленск, ул. Воробьева, д. 30а</t>
  </si>
  <si>
    <t>Г. Смоленск, ул. Воробьева, д. 32</t>
  </si>
  <si>
    <t>Г. Смоленск, ул. Воробьева, д. 32а</t>
  </si>
  <si>
    <t>Г. Смоленск, ул. Воробьева, д. 34</t>
  </si>
  <si>
    <t>Г. Смоленск, ул. Высокая, д. 21</t>
  </si>
  <si>
    <t>Г. Смоленск, ул. Гастелло, д. 11</t>
  </si>
  <si>
    <t>Г. Смоленск, ул. Генерала Лукина, д. 8а</t>
  </si>
  <si>
    <t>Г. Смоленск, ул. Дзержинского, д. 19а</t>
  </si>
  <si>
    <t>Г. Смоленск, ул. Котовского, д. 13</t>
  </si>
  <si>
    <t>Г. Смоленск, ул. Котовского, д. 3</t>
  </si>
  <si>
    <t>Г. Смоленск, ул. Крупской, д. 28а</t>
  </si>
  <si>
    <t>Г. Смоленск, ул. Крупской, д. 28б</t>
  </si>
  <si>
    <t>Г. Смоленск, ул. Крупской, д. 28в</t>
  </si>
  <si>
    <t>Г. Смоленск, ул. Крупской, д. 56</t>
  </si>
  <si>
    <t>Г. Смоленск, ул. Крупской, д. 63/2</t>
  </si>
  <si>
    <t>Г. Смоленск, ул. Кутузова, д. 10а</t>
  </si>
  <si>
    <t>Г. Смоленск, ул. Лавочкина, д. 53</t>
  </si>
  <si>
    <t>Г. Смоленск, ул. Лавочкина, д. 55</t>
  </si>
  <si>
    <t>Г. Смоленск, ул. Лавочкина, д. 57</t>
  </si>
  <si>
    <t>Г. Смоленск, ул. Лавочкина, д. 66а</t>
  </si>
  <si>
    <t>Г. Смоленск, ул. Лавочкина, д. 70</t>
  </si>
  <si>
    <t>Г. Смоленск, ул. Ленина, д. 32</t>
  </si>
  <si>
    <t>Г. Смоленск, ул. Ленина, д. 36</t>
  </si>
  <si>
    <t>Г. Смоленск, ул. Марии Октябрьской, д. 10г</t>
  </si>
  <si>
    <t>Г. Смоленск, ул. Марии Октябрьской, д. 6а</t>
  </si>
  <si>
    <t>Г. Смоленск, ул. Марии Октябрьской, д. 6б</t>
  </si>
  <si>
    <t>Г. Смоленск, ул. Московский Большак, д. 45</t>
  </si>
  <si>
    <t>Г. Смоленск, ул. Московский Большак, д. 51а</t>
  </si>
  <si>
    <t>Г. Смоленск, ул. Московский Большак, д. 55а</t>
  </si>
  <si>
    <t>Г. Смоленск, ул. Нахимсона, д. 16</t>
  </si>
  <si>
    <t>Г. Смоленск, ул. Николаева, д. 17</t>
  </si>
  <si>
    <t>Г. Смоленск, ул. Николаева, д. 22а</t>
  </si>
  <si>
    <t>Г. Смоленск, ул. Николаева, д. 7</t>
  </si>
  <si>
    <t>Г. Смоленск, ул. Ново-Московская, д. 38а</t>
  </si>
  <si>
    <t>Г. Смоленск, ул. Ново-Рославльская, д. 7</t>
  </si>
  <si>
    <t>Г. Смоленск, ул. Озерная, д. 1</t>
  </si>
  <si>
    <t>Г. Смоленск, ул. Папанина, д. 1а</t>
  </si>
  <si>
    <t>Г. Смоленск, ул. Пржевальского, д. 12</t>
  </si>
  <si>
    <t>Г. Смоленск, ул. Пржевальского, д. 8</t>
  </si>
  <si>
    <t>Г. Смоленск, ул. Пригородная, д. 1а</t>
  </si>
  <si>
    <t>Г. Смоленск, ул. Радищева, д. 1</t>
  </si>
  <si>
    <t>Г. Смоленск, ул. Радищева, д. 3</t>
  </si>
  <si>
    <t>Г. Смоленск, ул. Радищева, д. 3а</t>
  </si>
  <si>
    <t>Г. Смоленск, ул. Радищева, д. 5</t>
  </si>
  <si>
    <t>Г. Смоленск, ул. Радищева, д. 5а</t>
  </si>
  <si>
    <t>Г. Смоленск, ул. Радищева, д. 9</t>
  </si>
  <si>
    <t>Г. Смоленск, ул. Реввоенсовета, д. 11а</t>
  </si>
  <si>
    <t>Г. Смоленск, ул. Реввоенсовета, д. 16</t>
  </si>
  <si>
    <t>Г. Смоленск, ул. Реввоенсовета, д. 18</t>
  </si>
  <si>
    <t>Г. Смоленск, ул. Седова, д. 26а</t>
  </si>
  <si>
    <t>Г. Смоленск, ул. Седова, д. 60</t>
  </si>
  <si>
    <t>Г. Смоленск, ул. Соболева, д. 108</t>
  </si>
  <si>
    <t>Г. Смоленск, ул. Соболева, д. 110</t>
  </si>
  <si>
    <t>Г. Смоленск, ул. Соболева, д. 86</t>
  </si>
  <si>
    <t>Г. Смоленск, ул. Социалистическая, д. 9</t>
  </si>
  <si>
    <t>Г. Смоленск, ул. Станционная, д. 4</t>
  </si>
  <si>
    <t>Г. Смоленск, ул. Урицкого, д. 17</t>
  </si>
  <si>
    <t>Г. Смоленск, ул. Урицкого, д. 3</t>
  </si>
  <si>
    <t>Г. Смоленск, ул. Фрунзе, д. 16</t>
  </si>
  <si>
    <t>Г. Смоленск, ул. Фрунзе, д. 27</t>
  </si>
  <si>
    <t>Г. Смоленск, ул. Фрунзе, д. 29</t>
  </si>
  <si>
    <t>Г. Смоленск, ул. Фрунзе, д. 36а</t>
  </si>
  <si>
    <t>Г. Смоленск, ул. Фрунзе, д. 51</t>
  </si>
  <si>
    <t xml:space="preserve">Г. Смоленск, ул. Центральная, д. 13 </t>
  </si>
  <si>
    <t>Г. Смоленск, ул. Чернышевского, д. 10</t>
  </si>
  <si>
    <t xml:space="preserve">Г. Смоленск, ул. Чернышевского, д. 12 </t>
  </si>
  <si>
    <t>Г. Смоленск, ул. Чернышевского, д. 12а</t>
  </si>
  <si>
    <t>Г. Смоленск, ул. Чернышевского, д. 8</t>
  </si>
  <si>
    <t>Г. Смоленск, ул. Черняховского, д. 11а</t>
  </si>
  <si>
    <t>Г. Смоленск, ул. Черняховского, д. 11б</t>
  </si>
  <si>
    <t>Г. Смоленск, ул. Черняховского, д. 13а</t>
  </si>
  <si>
    <t>Г. Смоленск, ул. Черняховского, д. 18в</t>
  </si>
  <si>
    <t>Г. Смоленск, пер. Водяной, д. 3</t>
  </si>
  <si>
    <t>Г. Смоленск, ул. 8 Марта, д. 13</t>
  </si>
  <si>
    <t>Г. Смоленск, пер. Старо-Чернушенский, д. 2</t>
  </si>
  <si>
    <t>Г. Смоленск, ул. Черняховского, д. 22</t>
  </si>
  <si>
    <t>Г. Смоленск, ул. Черняховского, д. 22а</t>
  </si>
  <si>
    <t>Г. Смоленск, ул. Черняховского, д. 22б</t>
  </si>
  <si>
    <t>Г. Смоленск, ул. Черняховского, д. 24а</t>
  </si>
  <si>
    <t>Г. Смоленск, ул. Черняховского, д. 24б</t>
  </si>
  <si>
    <t>Г. Смоленск, ул. Черняховского, д. 26б</t>
  </si>
  <si>
    <t>Г. Смоленск, ул. Шоссейная, д. 1</t>
  </si>
  <si>
    <t>Г. Смоленск, ул. Шоссейная, д. 3</t>
  </si>
  <si>
    <t>Г. Смоленск, ул. Шоссейная, д. 4</t>
  </si>
  <si>
    <t>Г. Смоленск, ул. Шоссейная, д. 5</t>
  </si>
  <si>
    <t>Г. Смоленск, ул. Энгельса, д. 16</t>
  </si>
  <si>
    <t>Г. Смоленск, пер. Витебский, д. 18</t>
  </si>
  <si>
    <t>Г. Смоленск, пер. Станционный, д. 2</t>
  </si>
  <si>
    <t>Г. Смоленск, пер. Старо-Чернушенский, д. 2а</t>
  </si>
  <si>
    <t>Г. Смоленск, пос. 430 км, д. 19</t>
  </si>
  <si>
    <t>Г. Смоленск, пос. Красный Бор, в/ч 83283, д. 6</t>
  </si>
  <si>
    <t>Г. Смоленск, пос. Серебрянка, д. 50б</t>
  </si>
  <si>
    <t>Г. Смоленск, пос. Серебрянка, д. 50в</t>
  </si>
  <si>
    <t>Г. Смоленск, ул. 12 лет Октября, д. 7а</t>
  </si>
  <si>
    <t>Г. Смоленск, ул. 2-я Загорная, д. 16</t>
  </si>
  <si>
    <t>Г. Смоленск, ул. 2-я Киевская, д. 15</t>
  </si>
  <si>
    <t>Г. Смоленск, ул. 2-я Северная, д. 21/2</t>
  </si>
  <si>
    <t>Г. Смоленск, ул. 2-я Северная, д. 23</t>
  </si>
  <si>
    <t>Г. Смоленск, ул. 4-я Загорная, д. 8</t>
  </si>
  <si>
    <t>Г. Смоленск, ул. Белинского, д. 12</t>
  </si>
  <si>
    <t>Г. Смоленск, ул. Белинского, д. 2</t>
  </si>
  <si>
    <t>Г. Смоленск, ул. Белинского, д. 2а</t>
  </si>
  <si>
    <t>Г. Смоленск, ул. Белинского, д. 4</t>
  </si>
  <si>
    <t>Г. Смоленск, ул. Белинского, д. 4а</t>
  </si>
  <si>
    <t>Г. Смоленск, ул. Белинского, д. 6</t>
  </si>
  <si>
    <t>Г. Смоленск, ул. Белинского, д. 6а</t>
  </si>
  <si>
    <t>Г. Смоленск, ул. Белинского, д. 8</t>
  </si>
  <si>
    <t>Г. Смоленск, ул. Белинского, д. 8а</t>
  </si>
  <si>
    <t>Г. Смоленск, ул. Белинского, д. 9</t>
  </si>
  <si>
    <t>Г. Смоленск, ул. Белинского, д. 9а</t>
  </si>
  <si>
    <t>Г. Смоленск, ул. Брестская, д. 2</t>
  </si>
  <si>
    <t>Г. Смоленск, ул. Брестская, д. 3</t>
  </si>
  <si>
    <t>Г. Смоленск, ул. Брестская, д. 5</t>
  </si>
  <si>
    <t>Г. Смоленск, ул. Верхне-Рославльская, д. 20</t>
  </si>
  <si>
    <t>Г. Смоленск, ул. Войкова, д. 8а</t>
  </si>
  <si>
    <t>Г. Смоленск, ул. Генерала Лукина, д. 38</t>
  </si>
  <si>
    <t>Г. Смоленск, ул. Генерала Лукина, д. 40</t>
  </si>
  <si>
    <t>Г. Смоленск, ул. Глинки, д. 9</t>
  </si>
  <si>
    <t>Г. Смоленск, ул. Губенко, д. 18</t>
  </si>
  <si>
    <t>Г. Смоленск, ул. Губенко, д. 20</t>
  </si>
  <si>
    <t>Г. Смоленск, ул. Карбышева, д. 6</t>
  </si>
  <si>
    <t>Г. Смоленск, ул. Кирова, д. 1</t>
  </si>
  <si>
    <t>Г. Смоленск, ул. Кирова, д. 3</t>
  </si>
  <si>
    <t>Г. Смоленск, ул. Кирова, д. 30</t>
  </si>
  <si>
    <t>Г. Смоленск, ул. Кирова, д. 32</t>
  </si>
  <si>
    <t>Г. Смоленск, ул. Кирова, д. 4</t>
  </si>
  <si>
    <t>Г. Смоленск, ул. Кирова, д. 5</t>
  </si>
  <si>
    <t>Г. Смоленск, ул. Кирова, д. 6</t>
  </si>
  <si>
    <t>Г. Смоленск, ул. Кирова, д. 8</t>
  </si>
  <si>
    <t>Г. Смоленск, ул. Коммунистическая, д. 22</t>
  </si>
  <si>
    <t>Г. Смоленск, ул. Котовского, д. 1</t>
  </si>
  <si>
    <t>Г. Смоленск, ул. Котовского, д. 11а</t>
  </si>
  <si>
    <t>Г. Смоленск, ул. Котовского, д. 3а</t>
  </si>
  <si>
    <t>Г. Смоленск, ул. Лавочкина, д. 54</t>
  </si>
  <si>
    <t>Г. Смоленск, ул. Лавочкина, д. 61/2</t>
  </si>
  <si>
    <t>Г. Смоленск, ул. Ленина, д. 26</t>
  </si>
  <si>
    <t>Г. Смоленск, ул. Мало-Краснофлотская, д. 69а</t>
  </si>
  <si>
    <t>Г. Смоленск, ул. Марии Октябрьской, д. 6в</t>
  </si>
  <si>
    <t>Г. Смоленск, ул. Матросова, д. 20</t>
  </si>
  <si>
    <t>Г. Смоленск, ул. Минская, д. 5</t>
  </si>
  <si>
    <t>Г. Смоленск, ул. Минская, д. 7</t>
  </si>
  <si>
    <t>Г. Смоленск, ул. Московский Большак, д. 22</t>
  </si>
  <si>
    <t>Г. Смоленск, ул. Московское шоссе, д. 140</t>
  </si>
  <si>
    <t>Г. Смоленск, ул. Николаева, д. 15</t>
  </si>
  <si>
    <t>Г. Смоленск, ул. Николаева, д. 9</t>
  </si>
  <si>
    <t>Г. Смоленск, ул. Октябрьской революции, д. 7</t>
  </si>
  <si>
    <t>Г. Смоленск, ул. Парковая, д. 24</t>
  </si>
  <si>
    <t>Г. Смоленск, ул. Пролетарская, д. 13а</t>
  </si>
  <si>
    <t>Г. Смоленск, ул. Радищева, д. 11</t>
  </si>
  <si>
    <t>Г. Смоленск, ул. Радищева, д. 11а</t>
  </si>
  <si>
    <t>Г. Смоленск, ул. Седова, д. 54а</t>
  </si>
  <si>
    <t>Г. Смоленск, ул. Смоленская, д. 16</t>
  </si>
  <si>
    <t>Г. Смоленск, ул. Соболева, д. 107</t>
  </si>
  <si>
    <t>Г. Смоленск, ул. Соболева, д. 111а</t>
  </si>
  <si>
    <t>Г. Смоленск, ул. Соболева, д. 111б</t>
  </si>
  <si>
    <t>Г. Смоленск, ул. Соболева, д. 111в</t>
  </si>
  <si>
    <t>Г. Смоленск, ул. Соболева, д. 94</t>
  </si>
  <si>
    <t>Г. Смоленск, ул. Твардовского, д. 5/11</t>
  </si>
  <si>
    <t>Г. Смоленск, ул. Трудовая, д. 1</t>
  </si>
  <si>
    <t>Г. Смоленск, ул. Трудовая, д. 1а</t>
  </si>
  <si>
    <t>Г. Смоленск, ул. Урицкого, д. 15</t>
  </si>
  <si>
    <t>Г. Смоленск, ул. Урицкого, д. 6</t>
  </si>
  <si>
    <t>Г. Смоленск, ул. Урицкого, д. 8</t>
  </si>
  <si>
    <t>Г. Смоленск, ул. Фрунзе, д. 31</t>
  </si>
  <si>
    <t>Г. Смоленск, ул. Фрунзе, д. 34</t>
  </si>
  <si>
    <t>Г. Смоленск, ул. Чернышевского, д. 14</t>
  </si>
  <si>
    <t>Г. Смоленск, ул. Чернышевского, д. 16</t>
  </si>
  <si>
    <t>Г. Смоленск, ул. Чернышевского, д. 6</t>
  </si>
  <si>
    <t>Г. Смоленск, ул. Чернышевского, д. 6а</t>
  </si>
  <si>
    <t>Г. Смоленск, ул. Чернышевского, д. 8а</t>
  </si>
  <si>
    <t>Г. Смоленск, ул. Черняховского, д. 18</t>
  </si>
  <si>
    <t>Г. Смоленск, ул. Черняховского, д. 18а</t>
  </si>
  <si>
    <t>Г. Смоленск, ул. Черняховского, д. 22в</t>
  </si>
  <si>
    <t>Г. Смоленск, ул. Черняховского, д. 23</t>
  </si>
  <si>
    <t>Г. Смоленск, ул. Шевченко, д. 78</t>
  </si>
  <si>
    <t>Г. Смоленск, ул. Щорса, д. 14а</t>
  </si>
  <si>
    <t>Г. Смоленск, ул. Станционная, д. 16</t>
  </si>
  <si>
    <t>Г. Смоленск, бульвар Гагарина, д. 6</t>
  </si>
  <si>
    <t>Г. Смоленск, пер. 2-й Краснофлотский, д. 34а</t>
  </si>
  <si>
    <t>Г. Смоленск, пер. 2-й Краснофлотский, д. 34б</t>
  </si>
  <si>
    <t>Г. Смоленск, пер. 2-й Краснофлотский, д. 34в</t>
  </si>
  <si>
    <t>Г. Смоленск, пер. 4-й Слобода-Садки, д. 35</t>
  </si>
  <si>
    <t>Г. Смоленск, пер. Запольный, д. 1</t>
  </si>
  <si>
    <t>Г. Смоленск, пер. Запольный, д. 3</t>
  </si>
  <si>
    <t>Г. Смоленск, пер. Ново-Чернушенский, д. 2</t>
  </si>
  <si>
    <t>Г. Смоленск, пер. Станционный, д. 4</t>
  </si>
  <si>
    <t>Г. Смоленск, пер. Хлебозаводской, д. 18</t>
  </si>
  <si>
    <t>Г. Смоленск, пос. Гедеоновка, д. 12</t>
  </si>
  <si>
    <t>Г. Смоленск, пос. Гедеоновка, д. 13</t>
  </si>
  <si>
    <t>Г. Смоленск, пос. Красный Бор, в/ч 83283, д. 3</t>
  </si>
  <si>
    <t>Г. Смоленск, пос. Красный Бор, в/ч 83283, д. 4</t>
  </si>
  <si>
    <t>Г. Смоленск, пос. Серебрянка, д. 68а</t>
  </si>
  <si>
    <t>Г. Смоленск, ул. 4-я Загорная, д. 9</t>
  </si>
  <si>
    <t>Г. Смоленск, ул. Багратиона, д. 12/13</t>
  </si>
  <si>
    <t>Г. Смоленск, ул. Белинского, д. 7</t>
  </si>
  <si>
    <t>Г. Смоленск, ул. Брестская, д. 1</t>
  </si>
  <si>
    <t>Г. Смоленск, ул. Воробьева, д. 36</t>
  </si>
  <si>
    <t>Г. Смоленск, ул. Гастелло, д. 12</t>
  </si>
  <si>
    <t>Г. Смоленск, ул. Гастелло, д. 20</t>
  </si>
  <si>
    <t>Г. Смоленск, ул. Генерала Городнянского, д. 3</t>
  </si>
  <si>
    <t>Г. Смоленск, ул. Герцена, д. 13</t>
  </si>
  <si>
    <t>Г. Смоленск, ул. Госпитальная, д. 31</t>
  </si>
  <si>
    <t>Г. Смоленск, ул. Дзержинского, д. 2а</t>
  </si>
  <si>
    <t>Г. Смоленск, ул. Докучаева, д. 11</t>
  </si>
  <si>
    <t>Г. Смоленск, ул. Докучаева, д. 6</t>
  </si>
  <si>
    <t>Г. Смоленск, ул. Кирова, д. 2/57</t>
  </si>
  <si>
    <t>Г. Смоленск, ул. Кирова, д. 29</t>
  </si>
  <si>
    <t>Г. Смоленск, ул. Кирова, д. 2а</t>
  </si>
  <si>
    <t>Г. Смоленск, ул. Козлова, д. 5</t>
  </si>
  <si>
    <t>Г. Смоленск, ул. Коненкова, д. 8</t>
  </si>
  <si>
    <t>Г. Смоленск, ул. Котовского, д. 7</t>
  </si>
  <si>
    <t>Г. Смоленск, ул. Крупской, д. 43/2</t>
  </si>
  <si>
    <t>Г. Смоленск, ул. Кутузова, д. 6</t>
  </si>
  <si>
    <t>Г. Смоленск, ул. Ленина, д. 30</t>
  </si>
  <si>
    <t>Г. Смоленск, ул. Ленина, д. 38</t>
  </si>
  <si>
    <t>Г. Смоленск, ул. Ломоносова, д. 3</t>
  </si>
  <si>
    <t>Г. Смоленск, ул. Мало-Краснофлотская, д. 31</t>
  </si>
  <si>
    <t>Г. Смоленск, ул. Мало-Краснофлотская, д. 33</t>
  </si>
  <si>
    <t>Г. Смоленск, ул. Мало-Краснофлотская, д. 35</t>
  </si>
  <si>
    <t>Г. Смоленск, ул. Московский Большак, д. 47</t>
  </si>
  <si>
    <t>Г. Смоленск, ул. Нахимова, д. 11</t>
  </si>
  <si>
    <t>Г. Смоленск, ул. Николаева, д. 51</t>
  </si>
  <si>
    <t>Г. Смоленск, ул. Николаева, д. 61/38</t>
  </si>
  <si>
    <t>Г. Смоленск, ул. Папанина, д. 12а</t>
  </si>
  <si>
    <t>Г. Смоленск, ул. Попова, д. 4</t>
  </si>
  <si>
    <t>Г. Смоленск, ул. Рабочая, д. 5</t>
  </si>
  <si>
    <t>Г. Смоленск, ул. Раевского, д. 1</t>
  </si>
  <si>
    <t>Г. Смоленск, ул. Раевского, д. 3</t>
  </si>
  <si>
    <t>Г. Смоленск, ул. Реввоенсовета, д. 20</t>
  </si>
  <si>
    <t>Г. Смоленск, ул. Седова, д. 31а</t>
  </si>
  <si>
    <t>Г. Смоленск, ул. Седова, д. 56</t>
  </si>
  <si>
    <t>Г. Смоленск, ул. Седова, д. 56а</t>
  </si>
  <si>
    <t>Г. Смоленск, ул. Соболева, д. 84</t>
  </si>
  <si>
    <t>Г. Смоленск, ул. Социалистическая, д. 2а</t>
  </si>
  <si>
    <t>Г. Смоленск, ул. Шевченко, д. 80</t>
  </si>
  <si>
    <t>Г. Смоленск, ул. Шевченко, д. 82</t>
  </si>
  <si>
    <t>Г. Смоленск, ул. Шевченко, д. 84/2</t>
  </si>
  <si>
    <t>Г. Смоленск, ул. Воробьева, д. 15</t>
  </si>
  <si>
    <t>Г. Смоленск, ул. Крупской, д. 65</t>
  </si>
  <si>
    <t>Г. Смоленск, ул. Октябрьской революции, д. 18</t>
  </si>
  <si>
    <t>Г. Смоленск, ул. Багратиона, д. 57б</t>
  </si>
  <si>
    <t>Г. Смоленск, ул. Николаева, д. 52</t>
  </si>
  <si>
    <t>Итого по Кармановскому сельскому поселению Вяземского района Смоленской области</t>
  </si>
  <si>
    <t>Итого по Демидовскому городскому поселению Демидовского района Смоленской области</t>
  </si>
  <si>
    <t>С. Первомайский, ул. Советская, д. 6</t>
  </si>
  <si>
    <t>Итого по Рыбковскому сельскому поселению Сафоновского района Смоленской области</t>
  </si>
  <si>
    <t>Дер. Рыбки, ул. Центральная, д. 3</t>
  </si>
  <si>
    <t>Дер. Мощинки, ул. Садовая, д. 5</t>
  </si>
  <si>
    <t>Дер. Мощинки, ул. Садовая, д. 7</t>
  </si>
  <si>
    <t>Г. Рославль, пос. ТЭЦ, д.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</si>
  <si>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</si>
  <si>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</si>
  <si>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</si>
  <si>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</si>
  <si>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</si>
  <si>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</si>
  <si>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</si>
  <si>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</si>
  <si>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</si>
  <si>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</si>
  <si>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</si>
  <si>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</si>
  <si>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</si>
  <si>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</si>
  <si>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</si>
  <si>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</si>
  <si>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</si>
  <si>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</si>
  <si>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</si>
  <si>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</si>
  <si>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</si>
  <si>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</si>
  <si>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</si>
  <si>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</si>
  <si>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</si>
  <si>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</si>
  <si>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</si>
  <si>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</si>
  <si>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</si>
  <si>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</si>
  <si>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</si>
  <si>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</si>
  <si>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</si>
  <si>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</si>
  <si>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</si>
  <si>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</si>
  <si>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</si>
  <si>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</si>
  <si>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</si>
  <si>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</si>
  <si>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</si>
  <si>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</si>
  <si>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</si>
  <si>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</si>
  <si>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</si>
  <si>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</si>
  <si>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</si>
  <si>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</si>
  <si>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</si>
  <si>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</si>
  <si>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</si>
  <si>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</si>
  <si>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</si>
  <si>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</si>
  <si>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</si>
  <si>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</si>
  <si>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</si>
  <si>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</si>
  <si>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</si>
  <si>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</si>
  <si>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</si>
  <si>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</si>
  <si>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</si>
  <si>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</si>
  <si>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</si>
  <si>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</si>
  <si>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</si>
  <si>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</si>
  <si>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</si>
  <si>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</si>
  <si>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</si>
  <si>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</si>
  <si>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</si>
  <si>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</si>
  <si>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</si>
  <si>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</si>
  <si>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</si>
  <si>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</si>
  <si>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</si>
  <si>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</si>
  <si>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</si>
  <si>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</si>
  <si>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</si>
  <si>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</si>
  <si>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</si>
  <si>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</si>
  <si>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</si>
  <si>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</si>
  <si>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</si>
  <si>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</si>
  <si>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</si>
  <si>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</si>
  <si>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</si>
  <si>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</si>
  <si>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</si>
  <si>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</si>
  <si>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</si>
  <si>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</si>
  <si>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</si>
  <si>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</si>
  <si>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</si>
  <si>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</si>
  <si>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</si>
  <si>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</si>
  <si>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</si>
  <si>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</si>
  <si>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</si>
  <si>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</si>
  <si>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</si>
  <si>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</si>
  <si>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</si>
  <si>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</si>
  <si>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</si>
  <si>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</si>
  <si>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</si>
  <si>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</si>
  <si>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</si>
  <si>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</si>
  <si>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</si>
  <si>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</si>
  <si>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</si>
  <si>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</si>
  <si>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</si>
  <si>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</si>
  <si>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</si>
  <si>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</si>
  <si>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</si>
  <si>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</si>
  <si>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</si>
  <si>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</si>
  <si>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</si>
  <si>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</si>
  <si>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</si>
  <si>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</si>
  <si>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</si>
  <si>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</si>
  <si>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</si>
  <si>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</si>
  <si>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</si>
  <si>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</si>
  <si>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</si>
  <si>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</si>
  <si>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</si>
  <si>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</si>
  <si>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</si>
  <si>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</si>
  <si>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</si>
  <si>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</si>
  <si>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</si>
  <si>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</si>
  <si>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</si>
  <si>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</si>
  <si>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</si>
  <si>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</si>
  <si>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</si>
  <si>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</si>
  <si>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</si>
  <si>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</si>
  <si>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</si>
  <si>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</si>
  <si>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</si>
  <si>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</si>
  <si>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</si>
  <si>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</si>
  <si>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</si>
  <si>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</si>
  <si>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</si>
  <si>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</si>
  <si>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</si>
  <si>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</si>
  <si>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</si>
  <si>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</si>
  <si>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</si>
  <si>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</si>
  <si>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</si>
  <si>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</si>
  <si>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</si>
  <si>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</si>
  <si>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</si>
  <si>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</si>
  <si>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</si>
  <si>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</si>
  <si>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</si>
  <si>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</si>
  <si>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</si>
  <si>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</si>
  <si>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</si>
  <si>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</si>
  <si>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</si>
  <si>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</si>
  <si>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</si>
  <si>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</si>
  <si>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</si>
  <si>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</si>
  <si>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</si>
  <si>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</si>
  <si>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</si>
  <si>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</si>
  <si>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</si>
  <si>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</si>
  <si>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</si>
  <si>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</si>
  <si>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</si>
  <si>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</si>
  <si>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</si>
  <si>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</si>
  <si>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</si>
  <si>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</si>
  <si>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</si>
  <si>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</si>
  <si>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</si>
  <si>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</si>
  <si>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</si>
  <si>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</si>
  <si>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</si>
  <si>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</si>
  <si>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</si>
  <si>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</si>
  <si>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</si>
  <si>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</si>
  <si>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</si>
  <si>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</si>
  <si>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</si>
  <si>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</si>
  <si>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</si>
  <si>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</si>
  <si>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</si>
  <si>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</si>
  <si>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</si>
  <si>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</si>
  <si>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</si>
  <si>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</si>
  <si>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</si>
  <si>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</si>
  <si>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</si>
  <si>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</si>
  <si>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</si>
  <si>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</si>
  <si>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</si>
  <si>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</si>
  <si>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</si>
  <si>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</si>
  <si>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</si>
  <si>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</si>
  <si>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</si>
  <si>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</si>
  <si>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</si>
  <si>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</si>
  <si>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</si>
  <si>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</si>
  <si>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</si>
  <si>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</si>
  <si>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</si>
  <si>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</si>
  <si>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</si>
  <si>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</si>
  <si>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</si>
  <si>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</si>
  <si>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</si>
  <si>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</si>
  <si>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</si>
  <si>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</si>
  <si>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</si>
  <si>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</si>
  <si>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</si>
  <si>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</si>
  <si>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</si>
  <si>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</si>
  <si>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</si>
  <si>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</si>
  <si>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</si>
  <si>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</si>
  <si>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</si>
  <si>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</si>
  <si>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</si>
  <si>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</si>
  <si>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</si>
  <si>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</si>
  <si>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</si>
  <si>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</si>
  <si>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</si>
  <si>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</si>
  <si>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</si>
  <si>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</si>
  <si>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</si>
  <si>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</si>
  <si>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</si>
  <si>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</si>
  <si>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</si>
  <si>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</si>
  <si>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</si>
  <si>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</si>
  <si>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</si>
  <si>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</si>
  <si>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</si>
  <si>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</si>
  <si>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</si>
  <si>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</si>
  <si>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</si>
  <si>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</si>
  <si>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</si>
  <si>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</si>
  <si>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</si>
  <si>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</si>
  <si>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</si>
  <si>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</si>
  <si>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</si>
  <si>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</si>
  <si>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</si>
  <si>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</si>
  <si>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</si>
  <si>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</si>
  <si>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</si>
  <si>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</si>
  <si>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</si>
  <si>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</si>
  <si>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</si>
  <si>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</si>
  <si>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</si>
  <si>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</si>
  <si>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</si>
  <si>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</si>
  <si>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</si>
  <si>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</si>
  <si>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</si>
  <si>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</si>
  <si>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</si>
  <si>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</si>
  <si>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</si>
  <si>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</si>
  <si>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</si>
  <si>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</si>
  <si>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</si>
  <si>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</si>
  <si>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</si>
  <si>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</si>
  <si>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</si>
  <si>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</si>
  <si>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</si>
  <si>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</si>
  <si>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</si>
  <si>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</si>
  <si>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</si>
  <si>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</si>
  <si>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</si>
  <si>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</si>
  <si>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</si>
  <si>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</si>
  <si>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</si>
  <si>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</si>
  <si>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</si>
  <si>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</si>
  <si>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</si>
  <si>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</si>
  <si>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</si>
  <si>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</si>
  <si>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</si>
  <si>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</si>
  <si>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</si>
  <si>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</si>
  <si>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</si>
  <si>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</si>
  <si>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</si>
  <si>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</si>
  <si>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</si>
  <si>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</si>
  <si>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</si>
  <si>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</si>
  <si>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</si>
  <si>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</si>
  <si>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</si>
  <si>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</si>
  <si>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</si>
  <si>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</si>
  <si>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</si>
  <si>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</si>
  <si>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</si>
  <si>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</si>
  <si>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</si>
  <si>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</si>
  <si>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</si>
  <si>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</si>
  <si>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</si>
  <si>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</si>
  <si>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</si>
  <si>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</si>
  <si>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</si>
  <si>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</si>
  <si>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</si>
  <si>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</si>
  <si>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</si>
  <si>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</si>
  <si>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</si>
  <si>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</si>
  <si>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</si>
  <si>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</si>
  <si>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</si>
  <si>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</si>
  <si>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</si>
  <si>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</si>
  <si>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</si>
  <si>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</si>
  <si>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</si>
  <si>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</si>
  <si>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</si>
  <si>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</si>
  <si>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</si>
  <si>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</si>
  <si>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</si>
  <si>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</si>
  <si>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</si>
  <si>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</si>
  <si>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</si>
  <si>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</si>
  <si>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</si>
  <si>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</si>
  <si>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</si>
  <si>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</si>
  <si>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</si>
  <si>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</si>
  <si>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</si>
  <si>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</si>
  <si>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</si>
  <si>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</si>
  <si>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</si>
  <si>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</si>
  <si>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</si>
  <si>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</si>
  <si>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</si>
  <si>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</si>
  <si>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</si>
  <si>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</si>
  <si>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</si>
  <si>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</si>
  <si>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</si>
  <si>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</si>
  <si>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</si>
  <si>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</si>
  <si>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</si>
  <si>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</si>
  <si>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</si>
  <si>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</si>
  <si>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</si>
  <si>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</si>
  <si>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</si>
  <si>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</si>
  <si>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</si>
  <si>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</si>
  <si>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</si>
  <si>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</si>
  <si>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</si>
  <si>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</si>
  <si>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</si>
  <si>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</si>
  <si>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</si>
  <si>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</si>
  <si>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</si>
  <si>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</si>
  <si>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</si>
  <si>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</si>
  <si>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</si>
  <si>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</si>
  <si>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</si>
  <si>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</si>
  <si>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</si>
  <si>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</si>
  <si>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</si>
  <si>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</si>
  <si>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</si>
  <si>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</si>
  <si>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</si>
  <si>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</si>
  <si>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</si>
  <si>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</si>
  <si>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</si>
  <si>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</si>
  <si>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</si>
  <si>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</si>
  <si>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</si>
  <si>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</si>
  <si>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</si>
  <si>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</si>
  <si>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</si>
  <si>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</si>
  <si>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</si>
  <si>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</si>
  <si>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</si>
  <si>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</si>
  <si>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</si>
  <si>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</si>
  <si>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</si>
  <si>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</si>
  <si>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</si>
  <si>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</si>
  <si>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</si>
  <si>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</si>
  <si>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</si>
  <si>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</si>
  <si>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</si>
  <si>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</si>
  <si>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</si>
  <si>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</si>
  <si>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</si>
  <si>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</si>
  <si>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</si>
  <si>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</si>
  <si>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</si>
  <si>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</si>
  <si>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</si>
  <si>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</si>
  <si>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</si>
  <si>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</si>
  <si>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</si>
  <si>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</si>
  <si>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</si>
  <si>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</si>
  <si>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</si>
  <si>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</si>
  <si>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</si>
  <si>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</si>
  <si>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</si>
  <si>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</si>
  <si>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</si>
  <si>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</si>
  <si>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</si>
  <si>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</si>
  <si>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</si>
  <si>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</si>
  <si>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</si>
  <si>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</si>
  <si>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</si>
  <si>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</si>
  <si>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</si>
  <si>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</si>
  <si>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</si>
  <si>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</si>
  <si>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</si>
  <si>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</si>
  <si>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</si>
  <si>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</si>
  <si>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</si>
  <si>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</si>
  <si>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</si>
  <si>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</si>
  <si>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</si>
  <si>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</si>
  <si>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</si>
  <si>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</si>
  <si>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</si>
  <si>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</si>
  <si>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</si>
  <si>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</si>
  <si>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</si>
  <si>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</si>
  <si>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</si>
  <si>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</si>
  <si>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</si>
  <si>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</si>
  <si>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</si>
  <si>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</si>
  <si>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</si>
  <si>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</si>
  <si>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</si>
  <si>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</si>
  <si>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</si>
  <si>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</si>
  <si>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</si>
  <si>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</si>
  <si>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</si>
  <si>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</si>
  <si>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</si>
  <si>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</si>
  <si>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</si>
  <si>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</si>
  <si>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</si>
  <si>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</si>
  <si>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</si>
  <si>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</si>
  <si>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</si>
  <si>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</si>
  <si>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</si>
  <si>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</si>
  <si>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</si>
  <si>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</si>
  <si>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</si>
  <si>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</si>
  <si>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</si>
  <si>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</si>
  <si>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</si>
  <si>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</si>
  <si>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</si>
  <si>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</si>
  <si>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</si>
  <si>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</si>
  <si>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</si>
  <si>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</si>
  <si>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</si>
  <si>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</si>
  <si>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</si>
  <si>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</si>
  <si>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</si>
  <si>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</si>
  <si>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</si>
  <si>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</si>
  <si>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</si>
  <si>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</si>
  <si>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</si>
  <si>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</si>
  <si>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</si>
  <si>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</si>
  <si>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</si>
  <si>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</si>
  <si>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</si>
  <si>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</si>
  <si>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</si>
  <si>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</si>
  <si>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</si>
  <si>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</si>
  <si>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</si>
  <si>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</si>
  <si>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</si>
  <si>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</si>
  <si>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</si>
  <si>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</si>
  <si>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</si>
  <si>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</si>
  <si>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</si>
  <si>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</si>
  <si>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</si>
  <si>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</si>
  <si>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</si>
  <si>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</si>
  <si>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</si>
  <si>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</si>
  <si>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</si>
  <si>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</si>
  <si>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</si>
  <si>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</si>
  <si>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</si>
  <si>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</si>
  <si>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</si>
  <si>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</si>
  <si>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</si>
  <si>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</si>
  <si>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</si>
  <si>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</si>
  <si>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</si>
  <si>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</si>
  <si>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</si>
  <si>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</si>
  <si>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</si>
  <si>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</si>
  <si>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</si>
  <si>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</si>
  <si>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</si>
  <si>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</si>
  <si>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</si>
  <si>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</si>
  <si>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</si>
  <si>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</si>
  <si>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</si>
  <si>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</si>
  <si>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</si>
  <si>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</si>
  <si>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</si>
  <si>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</si>
  <si>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</si>
  <si>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</si>
  <si>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</si>
  <si>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</si>
  <si>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</si>
  <si>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</si>
  <si>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</si>
  <si>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</si>
  <si>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</si>
  <si>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</si>
  <si>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</si>
  <si>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</si>
  <si>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</si>
  <si>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</si>
  <si>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</si>
  <si>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</si>
  <si>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</si>
  <si>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</si>
  <si>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</si>
  <si>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</si>
  <si>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</si>
  <si>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</si>
  <si>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</si>
  <si>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</si>
  <si>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</si>
  <si>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</si>
  <si>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</si>
  <si>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</si>
  <si>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</si>
  <si>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</si>
  <si>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</si>
  <si>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</si>
  <si>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</si>
  <si>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</si>
  <si>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</si>
  <si>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</si>
  <si>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</si>
  <si>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</si>
  <si>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</si>
  <si>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</si>
  <si>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</si>
  <si>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</si>
  <si>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</si>
  <si>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</si>
  <si>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</si>
  <si>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</si>
  <si>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</si>
  <si>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</si>
  <si>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</si>
  <si>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</si>
  <si>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</si>
  <si>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</si>
  <si>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</si>
  <si>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</si>
  <si>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</si>
  <si>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</si>
  <si>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</si>
  <si>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</si>
  <si>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</si>
  <si>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</si>
  <si>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</si>
  <si>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</si>
  <si>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</si>
  <si>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</si>
  <si>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</si>
  <si>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</si>
  <si>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</si>
  <si>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</si>
  <si>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</si>
  <si>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</si>
  <si>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</si>
  <si>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</si>
  <si>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</si>
  <si>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</si>
  <si>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</si>
  <si>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</si>
  <si>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</si>
  <si>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</si>
  <si>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</si>
  <si>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</si>
  <si>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</si>
  <si>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</si>
  <si>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</si>
  <si>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</si>
  <si>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</si>
  <si>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</si>
  <si>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</si>
  <si>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</si>
  <si>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</si>
  <si>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</si>
  <si>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</si>
  <si>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</si>
  <si>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</si>
  <si>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</si>
  <si>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</si>
  <si>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</si>
  <si>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</si>
  <si>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</si>
  <si>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</si>
  <si>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</si>
  <si>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</si>
  <si>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</si>
  <si>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</si>
  <si>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</si>
  <si>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</si>
  <si>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</si>
  <si>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</si>
  <si>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</si>
  <si>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</si>
  <si>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</si>
  <si>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</si>
  <si>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</si>
  <si>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</si>
  <si>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</si>
  <si>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</si>
  <si>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</si>
  <si>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</si>
  <si>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</si>
  <si>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</si>
  <si>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</si>
  <si>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</si>
  <si>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</si>
  <si>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</si>
  <si>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</si>
  <si>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</si>
  <si>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</si>
  <si>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</si>
  <si>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</si>
  <si>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</si>
  <si>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</si>
  <si>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</si>
  <si>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</si>
  <si>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</si>
  <si>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</si>
  <si>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</si>
  <si>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</si>
  <si>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</si>
  <si>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</si>
  <si>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</si>
  <si>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</si>
  <si>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</si>
  <si>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</si>
  <si>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</si>
  <si>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</si>
  <si>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</si>
  <si>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</si>
  <si>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</si>
  <si>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</si>
  <si>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</si>
  <si>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</si>
  <si>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</si>
  <si>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</si>
  <si>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</si>
  <si>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</si>
  <si>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</si>
  <si>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</si>
  <si>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</si>
  <si>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</si>
  <si>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</si>
  <si>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</si>
  <si>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</si>
  <si>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</si>
  <si>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</si>
  <si>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Итого по муниципальному образованию «город Десногорск» Смоленской области</t>
  </si>
  <si>
    <t>Г. Десногорск, мкрн. 1, д. 2</t>
  </si>
  <si>
    <t>830.</t>
  </si>
  <si>
    <t>Итого по Андрейковскому сельскому поселению Вяземского района Смоленской области</t>
  </si>
  <si>
    <t>Итого по Знаменскому сельскому поселению Угранского района Смоленской области</t>
  </si>
  <si>
    <t>Итого по Угранскому сельскому поселению Угранского района Смоленской области</t>
  </si>
  <si>
    <t>куб. м.</t>
  </si>
  <si>
    <t>Итого по муниципальному образованию Велижское городское поселение</t>
  </si>
  <si>
    <t>Г. Смоленск, ул. 2-я линия Красноармейской слободы,                                                                                            д. 5</t>
  </si>
  <si>
    <t>Итого по муниципальному обрвазованию Велижское городское поселение</t>
  </si>
  <si>
    <t>Г. Смоленск, ул. Молодежная, д. 16</t>
  </si>
</sst>
</file>

<file path=xl/styles.xml><?xml version="1.0" encoding="utf-8"?>
<styleSheet xmlns="http://schemas.openxmlformats.org/spreadsheetml/2006/main">
  <numFmts count="2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0.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6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6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_Перечень жилого фонда не выбравших способ управления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2"/>
  <sheetViews>
    <sheetView tabSelected="1" view="pageBreakPreview" zoomScale="90" zoomScaleNormal="50" zoomScaleSheetLayoutView="90" zoomScalePageLayoutView="40" workbookViewId="0" topLeftCell="A949">
      <selection activeCell="H4" sqref="H4:I4"/>
    </sheetView>
  </sheetViews>
  <sheetFormatPr defaultColWidth="9.140625" defaultRowHeight="15"/>
  <cols>
    <col min="1" max="1" width="6.421875" style="23" customWidth="1"/>
    <col min="2" max="2" width="53.00390625" style="36" customWidth="1"/>
    <col min="3" max="3" width="1.421875" style="23" hidden="1" customWidth="1"/>
    <col min="4" max="4" width="19.8515625" style="29" customWidth="1"/>
    <col min="5" max="5" width="17.00390625" style="29" customWidth="1"/>
    <col min="6" max="6" width="6.8515625" style="30" customWidth="1"/>
    <col min="7" max="7" width="16.421875" style="29" customWidth="1"/>
    <col min="8" max="8" width="13.7109375" style="29" customWidth="1"/>
    <col min="9" max="9" width="19.00390625" style="29" customWidth="1"/>
    <col min="10" max="10" width="10.57421875" style="29" customWidth="1"/>
    <col min="11" max="11" width="16.421875" style="29" customWidth="1"/>
    <col min="12" max="12" width="12.7109375" style="29" customWidth="1"/>
    <col min="13" max="13" width="16.57421875" style="29" customWidth="1"/>
    <col min="14" max="14" width="9.7109375" style="29" customWidth="1"/>
    <col min="15" max="15" width="14.28125" style="29" customWidth="1"/>
    <col min="16" max="16" width="18.140625" style="29" customWidth="1"/>
    <col min="17" max="17" width="17.7109375" style="29" customWidth="1"/>
    <col min="18" max="18" width="18.421875" style="29" customWidth="1"/>
    <col min="19" max="19" width="15.7109375" style="29" customWidth="1"/>
    <col min="20" max="20" width="18.8515625" style="4" customWidth="1"/>
    <col min="21" max="16384" width="9.140625" style="4" customWidth="1"/>
  </cols>
  <sheetData>
    <row r="1" spans="1:19" ht="19.5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9.5" customHeight="1">
      <c r="A2" s="40"/>
      <c r="B2" s="40"/>
      <c r="C2" s="40"/>
      <c r="D2" s="40"/>
      <c r="E2" s="40"/>
      <c r="F2" s="22"/>
      <c r="G2" s="40"/>
      <c r="H2" s="40"/>
      <c r="I2" s="40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99" customHeight="1">
      <c r="A3" s="67" t="s">
        <v>26</v>
      </c>
      <c r="B3" s="70" t="s">
        <v>25</v>
      </c>
      <c r="C3" s="71" t="s">
        <v>8</v>
      </c>
      <c r="D3" s="62" t="s">
        <v>23</v>
      </c>
      <c r="E3" s="62" t="s">
        <v>9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72" t="s">
        <v>22</v>
      </c>
      <c r="Q3" s="73"/>
      <c r="R3" s="73"/>
      <c r="S3" s="74"/>
    </row>
    <row r="4" spans="1:19" ht="217.5" customHeight="1">
      <c r="A4" s="68"/>
      <c r="B4" s="70"/>
      <c r="C4" s="71"/>
      <c r="D4" s="62"/>
      <c r="E4" s="42" t="s">
        <v>4</v>
      </c>
      <c r="F4" s="62" t="s">
        <v>11</v>
      </c>
      <c r="G4" s="62"/>
      <c r="H4" s="62" t="s">
        <v>14</v>
      </c>
      <c r="I4" s="62"/>
      <c r="J4" s="62" t="s">
        <v>12</v>
      </c>
      <c r="K4" s="62"/>
      <c r="L4" s="62" t="s">
        <v>15</v>
      </c>
      <c r="M4" s="62"/>
      <c r="N4" s="62" t="s">
        <v>24</v>
      </c>
      <c r="O4" s="62"/>
      <c r="P4" s="42" t="s">
        <v>5</v>
      </c>
      <c r="Q4" s="42" t="s">
        <v>6</v>
      </c>
      <c r="R4" s="18" t="s">
        <v>10</v>
      </c>
      <c r="S4" s="42" t="s">
        <v>7</v>
      </c>
    </row>
    <row r="5" spans="1:19" ht="18" customHeight="1">
      <c r="A5" s="69"/>
      <c r="B5" s="70"/>
      <c r="C5" s="41"/>
      <c r="D5" s="6" t="s">
        <v>13</v>
      </c>
      <c r="E5" s="6" t="s">
        <v>13</v>
      </c>
      <c r="F5" s="20" t="s">
        <v>16</v>
      </c>
      <c r="G5" s="6" t="s">
        <v>13</v>
      </c>
      <c r="H5" s="6" t="s">
        <v>28</v>
      </c>
      <c r="I5" s="6" t="s">
        <v>13</v>
      </c>
      <c r="J5" s="6" t="s">
        <v>28</v>
      </c>
      <c r="K5" s="6" t="s">
        <v>13</v>
      </c>
      <c r="L5" s="6" t="s">
        <v>28</v>
      </c>
      <c r="M5" s="6" t="s">
        <v>13</v>
      </c>
      <c r="N5" s="6" t="s">
        <v>1746</v>
      </c>
      <c r="O5" s="6" t="s">
        <v>13</v>
      </c>
      <c r="P5" s="6" t="s">
        <v>13</v>
      </c>
      <c r="Q5" s="6" t="s">
        <v>17</v>
      </c>
      <c r="R5" s="6" t="s">
        <v>13</v>
      </c>
      <c r="S5" s="6" t="s">
        <v>13</v>
      </c>
    </row>
    <row r="6" spans="1:19" s="24" customFormat="1" ht="15" customHeight="1">
      <c r="A6" s="20">
        <v>1</v>
      </c>
      <c r="B6" s="12">
        <v>2</v>
      </c>
      <c r="C6" s="12">
        <v>3</v>
      </c>
      <c r="D6" s="13">
        <v>3</v>
      </c>
      <c r="E6" s="13">
        <v>4</v>
      </c>
      <c r="F6" s="12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</row>
    <row r="7" spans="1:19" ht="19.5" customHeight="1">
      <c r="A7" s="64" t="s">
        <v>36</v>
      </c>
      <c r="B7" s="64"/>
      <c r="C7" s="43"/>
      <c r="D7" s="2">
        <v>4050529079.17</v>
      </c>
      <c r="E7" s="2">
        <f aca="true" t="shared" si="0" ref="E7:S7">E9+E312+E634</f>
        <v>762678350.0200001</v>
      </c>
      <c r="F7" s="38">
        <f t="shared" si="0"/>
        <v>23</v>
      </c>
      <c r="G7" s="2">
        <f t="shared" si="0"/>
        <v>40350000</v>
      </c>
      <c r="H7" s="2">
        <f t="shared" si="0"/>
        <v>358416.91</v>
      </c>
      <c r="I7" s="2">
        <f t="shared" si="0"/>
        <v>1795643395</v>
      </c>
      <c r="J7" s="2">
        <f t="shared" si="0"/>
        <v>6711.4</v>
      </c>
      <c r="K7" s="2">
        <f t="shared" si="0"/>
        <v>12729380</v>
      </c>
      <c r="L7" s="2">
        <f t="shared" si="0"/>
        <v>222730.8</v>
      </c>
      <c r="M7" s="2">
        <f t="shared" si="0"/>
        <v>584158137.75</v>
      </c>
      <c r="N7" s="2">
        <f t="shared" si="0"/>
        <v>4321.65</v>
      </c>
      <c r="O7" s="2">
        <f t="shared" si="0"/>
        <v>9081475</v>
      </c>
      <c r="P7" s="2">
        <f t="shared" si="0"/>
        <v>286639590</v>
      </c>
      <c r="Q7" s="2">
        <f t="shared" si="0"/>
        <v>0</v>
      </c>
      <c r="R7" s="2">
        <f t="shared" si="0"/>
        <v>396200000</v>
      </c>
      <c r="S7" s="2">
        <f t="shared" si="0"/>
        <v>164800000</v>
      </c>
    </row>
    <row r="8" spans="1:19" s="25" customFormat="1" ht="19.5" customHeight="1">
      <c r="A8" s="65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9.5" customHeight="1">
      <c r="A9" s="61" t="s">
        <v>241</v>
      </c>
      <c r="B9" s="61"/>
      <c r="C9" s="43"/>
      <c r="D9" s="2">
        <f>D10+D13+D30+D32+D35+D37+D40+D43+D47+D53+D55+D57+D61+D63+D65+D69+D71+D73+D90+D93+D97+D105+D107+D116+D120+D272+D274+D277+D282+D286+D288+D290+D292+D294+D296+D298+D300+D118</f>
        <v>1398509157.9899995</v>
      </c>
      <c r="E9" s="2">
        <f aca="true" t="shared" si="1" ref="E9:S9">E10+E13+E30+E32+E35+E37+E40+E43+E47+E53+E55+E57+E61+E63+E65+E69+E71+E73+E90+E93+E97+E105+E107+E116+E120+E272+E274+E277+E282+E286+E288+E290+E292+E294+E296+E298+E300</f>
        <v>367938616.49000007</v>
      </c>
      <c r="F9" s="46">
        <f t="shared" si="1"/>
        <v>6</v>
      </c>
      <c r="G9" s="2">
        <f t="shared" si="1"/>
        <v>13500000</v>
      </c>
      <c r="H9" s="2">
        <f t="shared" si="1"/>
        <v>108337.12999999999</v>
      </c>
      <c r="I9" s="2">
        <f t="shared" si="1"/>
        <v>523815143</v>
      </c>
      <c r="J9" s="2">
        <f t="shared" si="1"/>
        <v>3526</v>
      </c>
      <c r="K9" s="2">
        <f t="shared" si="1"/>
        <v>6385950</v>
      </c>
      <c r="L9" s="2">
        <f t="shared" si="1"/>
        <v>84164.49999999999</v>
      </c>
      <c r="M9" s="2">
        <f t="shared" si="1"/>
        <v>218902022.6</v>
      </c>
      <c r="N9" s="2">
        <f t="shared" si="1"/>
        <v>1789.3899999999999</v>
      </c>
      <c r="O9" s="2">
        <f t="shared" si="1"/>
        <v>3787329</v>
      </c>
      <c r="P9" s="2">
        <f t="shared" si="1"/>
        <v>96721300</v>
      </c>
      <c r="Q9" s="2">
        <f t="shared" si="1"/>
        <v>0</v>
      </c>
      <c r="R9" s="2">
        <f t="shared" si="1"/>
        <v>111300000</v>
      </c>
      <c r="S9" s="2">
        <f t="shared" si="1"/>
        <v>51600000</v>
      </c>
    </row>
    <row r="10" spans="1:20" s="27" customFormat="1" ht="39.75" customHeight="1">
      <c r="A10" s="60" t="s">
        <v>2</v>
      </c>
      <c r="B10" s="63"/>
      <c r="C10" s="44"/>
      <c r="D10" s="57">
        <f>SUM(D11:D12)</f>
        <v>5011647.5</v>
      </c>
      <c r="E10" s="57">
        <f aca="true" t="shared" si="2" ref="E10:S10">SUM(E11:E12)</f>
        <v>1535562.9</v>
      </c>
      <c r="F10" s="58">
        <f t="shared" si="2"/>
        <v>0</v>
      </c>
      <c r="G10" s="57">
        <f t="shared" si="2"/>
        <v>0</v>
      </c>
      <c r="H10" s="57">
        <f t="shared" si="2"/>
        <v>406</v>
      </c>
      <c r="I10" s="57">
        <f t="shared" si="2"/>
        <v>1339800</v>
      </c>
      <c r="J10" s="57">
        <f t="shared" si="2"/>
        <v>0</v>
      </c>
      <c r="K10" s="57">
        <f t="shared" si="2"/>
        <v>0</v>
      </c>
      <c r="L10" s="57">
        <f t="shared" si="2"/>
        <v>666.52</v>
      </c>
      <c r="M10" s="57">
        <f t="shared" si="2"/>
        <v>1736284.6</v>
      </c>
      <c r="N10" s="57">
        <f t="shared" si="2"/>
        <v>0</v>
      </c>
      <c r="O10" s="57">
        <f t="shared" si="2"/>
        <v>0</v>
      </c>
      <c r="P10" s="57">
        <f t="shared" si="2"/>
        <v>0</v>
      </c>
      <c r="Q10" s="57">
        <f t="shared" si="2"/>
        <v>0</v>
      </c>
      <c r="R10" s="57">
        <f t="shared" si="2"/>
        <v>0</v>
      </c>
      <c r="S10" s="57">
        <f t="shared" si="2"/>
        <v>400000</v>
      </c>
      <c r="T10" s="59"/>
    </row>
    <row r="11" spans="1:19" ht="19.5" customHeight="1">
      <c r="A11" s="1" t="s">
        <v>911</v>
      </c>
      <c r="B11" s="5" t="s">
        <v>31</v>
      </c>
      <c r="C11" s="1"/>
      <c r="D11" s="2">
        <f>SUM(E11,G11,I11,K11,M11,O11,P11,Q11,R11,S11)</f>
        <v>2668453.7</v>
      </c>
      <c r="E11" s="3">
        <v>820083.3</v>
      </c>
      <c r="F11" s="19">
        <v>0</v>
      </c>
      <c r="G11" s="3">
        <v>0</v>
      </c>
      <c r="H11" s="3">
        <v>196</v>
      </c>
      <c r="I11" s="3">
        <v>646800</v>
      </c>
      <c r="J11" s="3">
        <v>0</v>
      </c>
      <c r="K11" s="3">
        <v>0</v>
      </c>
      <c r="L11" s="3">
        <v>384.48</v>
      </c>
      <c r="M11" s="3">
        <v>1001570.4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200000</v>
      </c>
    </row>
    <row r="12" spans="1:19" ht="19.5" customHeight="1">
      <c r="A12" s="1" t="s">
        <v>912</v>
      </c>
      <c r="B12" s="5" t="s">
        <v>32</v>
      </c>
      <c r="C12" s="1"/>
      <c r="D12" s="2">
        <f>SUM(E12,G12,I12,K12,M12,O12,P12,Q12,R12,S12)</f>
        <v>2343193.8</v>
      </c>
      <c r="E12" s="3">
        <v>715479.6</v>
      </c>
      <c r="F12" s="19">
        <v>0</v>
      </c>
      <c r="G12" s="3">
        <v>0</v>
      </c>
      <c r="H12" s="3">
        <v>210</v>
      </c>
      <c r="I12" s="3">
        <v>693000</v>
      </c>
      <c r="J12" s="3">
        <v>0</v>
      </c>
      <c r="K12" s="3">
        <v>0</v>
      </c>
      <c r="L12" s="3">
        <v>282.04</v>
      </c>
      <c r="M12" s="3">
        <v>734714.2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200000</v>
      </c>
    </row>
    <row r="13" spans="1:19" ht="39.75" customHeight="1">
      <c r="A13" s="60" t="s">
        <v>0</v>
      </c>
      <c r="B13" s="60"/>
      <c r="C13" s="44"/>
      <c r="D13" s="57">
        <f>SUM(D14:D29)</f>
        <v>74522344.19</v>
      </c>
      <c r="E13" s="57">
        <f aca="true" t="shared" si="3" ref="E13:S13">SUM(E14:E29)</f>
        <v>6117180.69</v>
      </c>
      <c r="F13" s="58">
        <f t="shared" si="3"/>
        <v>0</v>
      </c>
      <c r="G13" s="57">
        <f t="shared" si="3"/>
        <v>0</v>
      </c>
      <c r="H13" s="57">
        <f t="shared" si="3"/>
        <v>9713.21</v>
      </c>
      <c r="I13" s="57">
        <f t="shared" si="3"/>
        <v>50444413</v>
      </c>
      <c r="J13" s="57">
        <f t="shared" si="3"/>
        <v>0</v>
      </c>
      <c r="K13" s="57">
        <f t="shared" si="3"/>
        <v>0</v>
      </c>
      <c r="L13" s="57">
        <f t="shared" si="3"/>
        <v>1522.1</v>
      </c>
      <c r="M13" s="57">
        <f t="shared" si="3"/>
        <v>3965070.5</v>
      </c>
      <c r="N13" s="57">
        <f t="shared" si="3"/>
        <v>126.7</v>
      </c>
      <c r="O13" s="57">
        <f t="shared" si="3"/>
        <v>295680</v>
      </c>
      <c r="P13" s="57">
        <f t="shared" si="3"/>
        <v>0</v>
      </c>
      <c r="Q13" s="57">
        <f t="shared" si="3"/>
        <v>0</v>
      </c>
      <c r="R13" s="57">
        <f t="shared" si="3"/>
        <v>10500000</v>
      </c>
      <c r="S13" s="57">
        <f t="shared" si="3"/>
        <v>3200000</v>
      </c>
    </row>
    <row r="14" spans="1:19" ht="19.5" customHeight="1">
      <c r="A14" s="1" t="s">
        <v>913</v>
      </c>
      <c r="B14" s="14" t="s">
        <v>49</v>
      </c>
      <c r="C14" s="41"/>
      <c r="D14" s="2">
        <f aca="true" t="shared" si="4" ref="D14:D29">SUM(E14,G14,I14,K14,M14,O14,P14,Q14,R14,S14)</f>
        <v>4170100</v>
      </c>
      <c r="E14" s="3">
        <v>0</v>
      </c>
      <c r="F14" s="19">
        <v>0</v>
      </c>
      <c r="G14" s="3">
        <v>0</v>
      </c>
      <c r="H14" s="3">
        <v>617</v>
      </c>
      <c r="I14" s="9">
        <v>3270100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700000</v>
      </c>
      <c r="S14" s="3">
        <v>200000</v>
      </c>
    </row>
    <row r="15" spans="1:19" ht="19.5" customHeight="1">
      <c r="A15" s="1" t="s">
        <v>914</v>
      </c>
      <c r="B15" s="14" t="s">
        <v>51</v>
      </c>
      <c r="C15" s="41"/>
      <c r="D15" s="2">
        <f t="shared" si="4"/>
        <v>5812040</v>
      </c>
      <c r="E15" s="3">
        <v>0</v>
      </c>
      <c r="F15" s="19">
        <v>0</v>
      </c>
      <c r="G15" s="3">
        <v>0</v>
      </c>
      <c r="H15" s="3">
        <v>926.8</v>
      </c>
      <c r="I15" s="9">
        <v>4912040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700000</v>
      </c>
      <c r="S15" s="3">
        <v>200000</v>
      </c>
    </row>
    <row r="16" spans="1:19" ht="19.5" customHeight="1">
      <c r="A16" s="1" t="s">
        <v>915</v>
      </c>
      <c r="B16" s="39" t="s">
        <v>54</v>
      </c>
      <c r="C16" s="41"/>
      <c r="D16" s="2">
        <f t="shared" si="4"/>
        <v>4160560</v>
      </c>
      <c r="E16" s="3">
        <v>0</v>
      </c>
      <c r="F16" s="19">
        <v>0</v>
      </c>
      <c r="G16" s="3">
        <v>0</v>
      </c>
      <c r="H16" s="3">
        <v>615.2</v>
      </c>
      <c r="I16" s="9">
        <v>3260560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700000</v>
      </c>
      <c r="S16" s="3">
        <v>200000</v>
      </c>
    </row>
    <row r="17" spans="1:19" ht="19.5" customHeight="1">
      <c r="A17" s="1" t="s">
        <v>916</v>
      </c>
      <c r="B17" s="39" t="s">
        <v>27</v>
      </c>
      <c r="C17" s="41"/>
      <c r="D17" s="2">
        <f t="shared" si="4"/>
        <v>900000</v>
      </c>
      <c r="E17" s="3">
        <v>0</v>
      </c>
      <c r="F17" s="19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9">
        <v>0</v>
      </c>
      <c r="N17" s="3">
        <v>0</v>
      </c>
      <c r="O17" s="3">
        <v>0</v>
      </c>
      <c r="P17" s="3">
        <v>0</v>
      </c>
      <c r="Q17" s="3">
        <v>0</v>
      </c>
      <c r="R17" s="3">
        <v>700000</v>
      </c>
      <c r="S17" s="3">
        <v>200000</v>
      </c>
    </row>
    <row r="18" spans="1:19" ht="19.5" customHeight="1">
      <c r="A18" s="1" t="s">
        <v>917</v>
      </c>
      <c r="B18" s="39" t="s">
        <v>55</v>
      </c>
      <c r="C18" s="41"/>
      <c r="D18" s="2">
        <f t="shared" si="4"/>
        <v>5998600</v>
      </c>
      <c r="E18" s="3">
        <v>0</v>
      </c>
      <c r="F18" s="19">
        <v>0</v>
      </c>
      <c r="G18" s="3">
        <v>0</v>
      </c>
      <c r="H18" s="3">
        <v>962</v>
      </c>
      <c r="I18" s="9">
        <v>5098600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700000</v>
      </c>
      <c r="S18" s="3">
        <v>200000</v>
      </c>
    </row>
    <row r="19" spans="1:19" ht="19.5" customHeight="1">
      <c r="A19" s="1" t="s">
        <v>918</v>
      </c>
      <c r="B19" s="39" t="s">
        <v>56</v>
      </c>
      <c r="C19" s="41"/>
      <c r="D19" s="2">
        <f t="shared" si="4"/>
        <v>5309600</v>
      </c>
      <c r="E19" s="3">
        <v>0</v>
      </c>
      <c r="F19" s="19">
        <v>0</v>
      </c>
      <c r="G19" s="3">
        <v>0</v>
      </c>
      <c r="H19" s="3">
        <v>832</v>
      </c>
      <c r="I19" s="9">
        <v>4409600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700000</v>
      </c>
      <c r="S19" s="3">
        <v>200000</v>
      </c>
    </row>
    <row r="20" spans="1:19" ht="19.5" customHeight="1">
      <c r="A20" s="1" t="s">
        <v>919</v>
      </c>
      <c r="B20" s="39" t="s">
        <v>57</v>
      </c>
      <c r="C20" s="41"/>
      <c r="D20" s="2">
        <f t="shared" si="4"/>
        <v>3591870</v>
      </c>
      <c r="E20" s="3">
        <v>0</v>
      </c>
      <c r="F20" s="19">
        <v>0</v>
      </c>
      <c r="G20" s="3">
        <v>0</v>
      </c>
      <c r="H20" s="3">
        <v>507.9</v>
      </c>
      <c r="I20" s="9">
        <v>2691870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700000</v>
      </c>
      <c r="S20" s="3">
        <v>200000</v>
      </c>
    </row>
    <row r="21" spans="1:19" ht="19.5" customHeight="1">
      <c r="A21" s="1" t="s">
        <v>920</v>
      </c>
      <c r="B21" s="39" t="s">
        <v>59</v>
      </c>
      <c r="C21" s="41"/>
      <c r="D21" s="2">
        <f t="shared" si="4"/>
        <v>2962760</v>
      </c>
      <c r="E21" s="3">
        <v>0</v>
      </c>
      <c r="F21" s="19">
        <v>0</v>
      </c>
      <c r="G21" s="3">
        <v>0</v>
      </c>
      <c r="H21" s="3">
        <v>389.2</v>
      </c>
      <c r="I21" s="9">
        <v>2062760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700000</v>
      </c>
      <c r="S21" s="3">
        <v>200000</v>
      </c>
    </row>
    <row r="22" spans="1:19" ht="19.5" customHeight="1">
      <c r="A22" s="1" t="s">
        <v>921</v>
      </c>
      <c r="B22" s="39" t="s">
        <v>61</v>
      </c>
      <c r="C22" s="41"/>
      <c r="D22" s="2">
        <f t="shared" si="4"/>
        <v>3986720</v>
      </c>
      <c r="E22" s="3">
        <v>0</v>
      </c>
      <c r="F22" s="19">
        <v>0</v>
      </c>
      <c r="G22" s="3">
        <v>0</v>
      </c>
      <c r="H22" s="3">
        <v>582.4</v>
      </c>
      <c r="I22" s="9">
        <v>3086720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700000</v>
      </c>
      <c r="S22" s="3">
        <v>200000</v>
      </c>
    </row>
    <row r="23" spans="1:19" ht="19.5" customHeight="1">
      <c r="A23" s="1" t="s">
        <v>922</v>
      </c>
      <c r="B23" s="39" t="s">
        <v>63</v>
      </c>
      <c r="C23" s="41"/>
      <c r="D23" s="2">
        <f t="shared" si="4"/>
        <v>18069351.19</v>
      </c>
      <c r="E23" s="3">
        <v>6117180.69</v>
      </c>
      <c r="F23" s="19">
        <v>0</v>
      </c>
      <c r="G23" s="3">
        <v>0</v>
      </c>
      <c r="H23" s="3">
        <v>1281.4</v>
      </c>
      <c r="I23" s="9">
        <v>6791420</v>
      </c>
      <c r="J23" s="3">
        <v>0</v>
      </c>
      <c r="K23" s="3">
        <v>0</v>
      </c>
      <c r="L23" s="3">
        <v>1522.1</v>
      </c>
      <c r="M23" s="3">
        <v>3965070.5</v>
      </c>
      <c r="N23" s="3">
        <v>126.7</v>
      </c>
      <c r="O23" s="3">
        <v>295680</v>
      </c>
      <c r="P23" s="3">
        <v>0</v>
      </c>
      <c r="Q23" s="3">
        <v>0</v>
      </c>
      <c r="R23" s="3">
        <v>700000</v>
      </c>
      <c r="S23" s="3">
        <v>200000</v>
      </c>
    </row>
    <row r="24" spans="1:19" ht="19.5" customHeight="1">
      <c r="A24" s="1" t="s">
        <v>923</v>
      </c>
      <c r="B24" s="39" t="s">
        <v>66</v>
      </c>
      <c r="C24" s="41"/>
      <c r="D24" s="2">
        <f t="shared" si="4"/>
        <v>2608740</v>
      </c>
      <c r="E24" s="3">
        <v>0</v>
      </c>
      <c r="F24" s="19">
        <v>0</v>
      </c>
      <c r="G24" s="3">
        <v>0</v>
      </c>
      <c r="H24" s="3">
        <v>517.8</v>
      </c>
      <c r="I24" s="9">
        <v>1708740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700000</v>
      </c>
      <c r="S24" s="3">
        <v>200000</v>
      </c>
    </row>
    <row r="25" spans="1:19" ht="19.5" customHeight="1">
      <c r="A25" s="1" t="s">
        <v>924</v>
      </c>
      <c r="B25" s="39" t="s">
        <v>69</v>
      </c>
      <c r="C25" s="41"/>
      <c r="D25" s="2">
        <f t="shared" si="4"/>
        <v>1960130</v>
      </c>
      <c r="E25" s="3">
        <v>0</v>
      </c>
      <c r="F25" s="19">
        <v>0</v>
      </c>
      <c r="G25" s="3">
        <v>0</v>
      </c>
      <c r="H25" s="3">
        <v>332.1</v>
      </c>
      <c r="I25" s="9">
        <v>1760130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200000</v>
      </c>
    </row>
    <row r="26" spans="1:19" ht="19.5" customHeight="1">
      <c r="A26" s="1" t="s">
        <v>925</v>
      </c>
      <c r="B26" s="39" t="s">
        <v>70</v>
      </c>
      <c r="C26" s="41"/>
      <c r="D26" s="2">
        <f t="shared" si="4"/>
        <v>2682443</v>
      </c>
      <c r="E26" s="3">
        <v>0</v>
      </c>
      <c r="F26" s="19">
        <v>0</v>
      </c>
      <c r="G26" s="3">
        <v>0</v>
      </c>
      <c r="H26" s="3">
        <v>336.31</v>
      </c>
      <c r="I26" s="9">
        <v>1782443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700000</v>
      </c>
      <c r="S26" s="3">
        <v>200000</v>
      </c>
    </row>
    <row r="27" spans="1:19" ht="19.5" customHeight="1">
      <c r="A27" s="1" t="s">
        <v>926</v>
      </c>
      <c r="B27" s="14" t="s">
        <v>71</v>
      </c>
      <c r="C27" s="41"/>
      <c r="D27" s="2">
        <f t="shared" si="4"/>
        <v>4080000</v>
      </c>
      <c r="E27" s="3">
        <v>0</v>
      </c>
      <c r="F27" s="19">
        <v>0</v>
      </c>
      <c r="G27" s="3">
        <v>0</v>
      </c>
      <c r="H27" s="3">
        <v>600</v>
      </c>
      <c r="I27" s="9">
        <v>3180000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700000</v>
      </c>
      <c r="S27" s="3">
        <v>200000</v>
      </c>
    </row>
    <row r="28" spans="1:19" ht="19.5" customHeight="1">
      <c r="A28" s="1" t="s">
        <v>927</v>
      </c>
      <c r="B28" s="14" t="s">
        <v>72</v>
      </c>
      <c r="C28" s="41"/>
      <c r="D28" s="2">
        <f t="shared" si="4"/>
        <v>4105440</v>
      </c>
      <c r="E28" s="3">
        <v>0</v>
      </c>
      <c r="F28" s="19">
        <v>0</v>
      </c>
      <c r="G28" s="3">
        <v>0</v>
      </c>
      <c r="H28" s="3">
        <v>604.8</v>
      </c>
      <c r="I28" s="9">
        <v>3205440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700000</v>
      </c>
      <c r="S28" s="3">
        <v>200000</v>
      </c>
    </row>
    <row r="29" spans="1:19" ht="19.5" customHeight="1">
      <c r="A29" s="1" t="s">
        <v>928</v>
      </c>
      <c r="B29" s="14" t="s">
        <v>73</v>
      </c>
      <c r="C29" s="41"/>
      <c r="D29" s="2">
        <f t="shared" si="4"/>
        <v>4123990</v>
      </c>
      <c r="E29" s="3">
        <v>0</v>
      </c>
      <c r="F29" s="19">
        <v>0</v>
      </c>
      <c r="G29" s="3">
        <v>0</v>
      </c>
      <c r="H29" s="3">
        <v>608.3</v>
      </c>
      <c r="I29" s="9">
        <v>3223990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700000</v>
      </c>
      <c r="S29" s="3">
        <v>200000</v>
      </c>
    </row>
    <row r="30" spans="1:19" ht="39.75" customHeight="1">
      <c r="A30" s="60" t="s">
        <v>1743</v>
      </c>
      <c r="B30" s="60"/>
      <c r="C30" s="44"/>
      <c r="D30" s="57">
        <f>SUM(D31)</f>
        <v>3331200</v>
      </c>
      <c r="E30" s="57">
        <f aca="true" t="shared" si="5" ref="E30:S30">SUM(E31)</f>
        <v>0</v>
      </c>
      <c r="F30" s="58">
        <f t="shared" si="5"/>
        <v>0</v>
      </c>
      <c r="G30" s="57">
        <f t="shared" si="5"/>
        <v>0</v>
      </c>
      <c r="H30" s="57">
        <f t="shared" si="5"/>
        <v>506.5</v>
      </c>
      <c r="I30" s="57">
        <f t="shared" si="5"/>
        <v>2431200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700000</v>
      </c>
      <c r="S30" s="57">
        <f t="shared" si="5"/>
        <v>200000</v>
      </c>
    </row>
    <row r="31" spans="1:19" ht="19.5" customHeight="1">
      <c r="A31" s="1" t="s">
        <v>929</v>
      </c>
      <c r="B31" s="39" t="s">
        <v>37</v>
      </c>
      <c r="C31" s="41"/>
      <c r="D31" s="2">
        <f>SUM(E31,G31,I31,K31,M31,O31,P31,Q31,R31,S31)</f>
        <v>3331200</v>
      </c>
      <c r="E31" s="3">
        <v>0</v>
      </c>
      <c r="F31" s="19">
        <v>0</v>
      </c>
      <c r="G31" s="3">
        <v>0</v>
      </c>
      <c r="H31" s="3">
        <v>506.5</v>
      </c>
      <c r="I31" s="9">
        <v>2431200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700000</v>
      </c>
      <c r="S31" s="3">
        <v>200000</v>
      </c>
    </row>
    <row r="32" spans="1:19" ht="39.75" customHeight="1">
      <c r="A32" s="60" t="s">
        <v>95</v>
      </c>
      <c r="B32" s="60"/>
      <c r="C32" s="44"/>
      <c r="D32" s="57">
        <f>SUM(D33:D34)</f>
        <v>3018364.7</v>
      </c>
      <c r="E32" s="57">
        <f aca="true" t="shared" si="6" ref="E32:S32">SUM(E33:E34)</f>
        <v>694364.7</v>
      </c>
      <c r="F32" s="58">
        <f t="shared" si="6"/>
        <v>0</v>
      </c>
      <c r="G32" s="57">
        <f t="shared" si="6"/>
        <v>0</v>
      </c>
      <c r="H32" s="57">
        <f t="shared" si="6"/>
        <v>255</v>
      </c>
      <c r="I32" s="57">
        <f t="shared" si="6"/>
        <v>1224000</v>
      </c>
      <c r="J32" s="57">
        <f t="shared" si="6"/>
        <v>0</v>
      </c>
      <c r="K32" s="57">
        <f t="shared" si="6"/>
        <v>0</v>
      </c>
      <c r="L32" s="57">
        <f t="shared" si="6"/>
        <v>0</v>
      </c>
      <c r="M32" s="57">
        <f t="shared" si="6"/>
        <v>0</v>
      </c>
      <c r="N32" s="57">
        <f t="shared" si="6"/>
        <v>0</v>
      </c>
      <c r="O32" s="57">
        <f t="shared" si="6"/>
        <v>0</v>
      </c>
      <c r="P32" s="57">
        <f t="shared" si="6"/>
        <v>0</v>
      </c>
      <c r="Q32" s="57">
        <f t="shared" si="6"/>
        <v>0</v>
      </c>
      <c r="R32" s="57">
        <f t="shared" si="6"/>
        <v>700000</v>
      </c>
      <c r="S32" s="57">
        <f t="shared" si="6"/>
        <v>400000</v>
      </c>
    </row>
    <row r="33" spans="1:20" ht="19.5" customHeight="1">
      <c r="A33" s="41" t="s">
        <v>930</v>
      </c>
      <c r="B33" s="39" t="s">
        <v>92</v>
      </c>
      <c r="C33" s="44"/>
      <c r="D33" s="2">
        <f>SUM(E33,G33,I33,K33,M33,O33,P33,Q33,R33,S33)</f>
        <v>2118364.7</v>
      </c>
      <c r="E33" s="6">
        <v>694364.7</v>
      </c>
      <c r="F33" s="20">
        <v>0</v>
      </c>
      <c r="G33" s="6">
        <v>0</v>
      </c>
      <c r="H33" s="6">
        <v>255</v>
      </c>
      <c r="I33" s="6">
        <v>1224000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200000</v>
      </c>
      <c r="T33" s="32"/>
    </row>
    <row r="34" spans="1:19" ht="19.5" customHeight="1">
      <c r="A34" s="15" t="s">
        <v>931</v>
      </c>
      <c r="B34" s="39" t="s">
        <v>94</v>
      </c>
      <c r="C34" s="1"/>
      <c r="D34" s="2">
        <f>SUM(E34,G34,I34,K34,M34,O34,P34,Q34,R34,S34)</f>
        <v>900000</v>
      </c>
      <c r="E34" s="3">
        <v>0</v>
      </c>
      <c r="F34" s="19">
        <v>0</v>
      </c>
      <c r="G34" s="6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700000</v>
      </c>
      <c r="S34" s="3">
        <v>200000</v>
      </c>
    </row>
    <row r="35" spans="1:19" ht="39.75" customHeight="1">
      <c r="A35" s="60" t="s">
        <v>96</v>
      </c>
      <c r="B35" s="60"/>
      <c r="C35" s="44"/>
      <c r="D35" s="57">
        <f>SUM(D36)</f>
        <v>1474713.6</v>
      </c>
      <c r="E35" s="57">
        <f aca="true" t="shared" si="7" ref="E35:S35">SUM(E36)</f>
        <v>574713.6</v>
      </c>
      <c r="F35" s="58">
        <f t="shared" si="7"/>
        <v>0</v>
      </c>
      <c r="G35" s="57">
        <f t="shared" si="7"/>
        <v>0</v>
      </c>
      <c r="H35" s="57">
        <f t="shared" si="7"/>
        <v>0</v>
      </c>
      <c r="I35" s="57">
        <f t="shared" si="7"/>
        <v>0</v>
      </c>
      <c r="J35" s="57">
        <f t="shared" si="7"/>
        <v>0</v>
      </c>
      <c r="K35" s="57">
        <f t="shared" si="7"/>
        <v>0</v>
      </c>
      <c r="L35" s="57">
        <f t="shared" si="7"/>
        <v>0</v>
      </c>
      <c r="M35" s="57">
        <f t="shared" si="7"/>
        <v>0</v>
      </c>
      <c r="N35" s="57">
        <f t="shared" si="7"/>
        <v>0</v>
      </c>
      <c r="O35" s="57">
        <f t="shared" si="7"/>
        <v>0</v>
      </c>
      <c r="P35" s="57">
        <f t="shared" si="7"/>
        <v>0</v>
      </c>
      <c r="Q35" s="57">
        <f t="shared" si="7"/>
        <v>0</v>
      </c>
      <c r="R35" s="57">
        <f t="shared" si="7"/>
        <v>700000</v>
      </c>
      <c r="S35" s="57">
        <f t="shared" si="7"/>
        <v>200000</v>
      </c>
    </row>
    <row r="36" spans="1:19" ht="19.5" customHeight="1">
      <c r="A36" s="41" t="s">
        <v>932</v>
      </c>
      <c r="B36" s="39" t="s">
        <v>19</v>
      </c>
      <c r="C36" s="1"/>
      <c r="D36" s="2">
        <f aca="true" t="shared" si="8" ref="D36:D42">SUM(E36,G36,I36,K36,M36,O36,P36,Q36,R36,S36)</f>
        <v>1474713.6</v>
      </c>
      <c r="E36" s="3">
        <v>574713.6</v>
      </c>
      <c r="F36" s="19">
        <v>0</v>
      </c>
      <c r="G36" s="3">
        <v>0</v>
      </c>
      <c r="H36" s="6">
        <v>0</v>
      </c>
      <c r="I36" s="6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700000</v>
      </c>
      <c r="S36" s="3">
        <v>200000</v>
      </c>
    </row>
    <row r="37" spans="1:19" ht="39.75" customHeight="1">
      <c r="A37" s="60" t="s">
        <v>3</v>
      </c>
      <c r="B37" s="60"/>
      <c r="C37" s="44"/>
      <c r="D37" s="57">
        <f>SUM(D38:D39)</f>
        <v>10658562</v>
      </c>
      <c r="E37" s="57">
        <f aca="true" t="shared" si="9" ref="E37:S37">SUM(E38:E39)</f>
        <v>1959312</v>
      </c>
      <c r="F37" s="58">
        <f t="shared" si="9"/>
        <v>0</v>
      </c>
      <c r="G37" s="57">
        <f t="shared" si="9"/>
        <v>0</v>
      </c>
      <c r="H37" s="57">
        <f t="shared" si="9"/>
        <v>958.4</v>
      </c>
      <c r="I37" s="57">
        <f t="shared" si="9"/>
        <v>5079520</v>
      </c>
      <c r="J37" s="57">
        <f t="shared" si="9"/>
        <v>0</v>
      </c>
      <c r="K37" s="57">
        <f t="shared" si="9"/>
        <v>0</v>
      </c>
      <c r="L37" s="57">
        <f t="shared" si="9"/>
        <v>626</v>
      </c>
      <c r="M37" s="57">
        <f t="shared" si="9"/>
        <v>1630730</v>
      </c>
      <c r="N37" s="57">
        <f t="shared" si="9"/>
        <v>90</v>
      </c>
      <c r="O37" s="57">
        <f t="shared" si="9"/>
        <v>189000</v>
      </c>
      <c r="P37" s="57">
        <f t="shared" si="9"/>
        <v>0</v>
      </c>
      <c r="Q37" s="57">
        <f t="shared" si="9"/>
        <v>0</v>
      </c>
      <c r="R37" s="57">
        <f t="shared" si="9"/>
        <v>1400000</v>
      </c>
      <c r="S37" s="57">
        <f t="shared" si="9"/>
        <v>400000</v>
      </c>
    </row>
    <row r="38" spans="1:19" ht="19.5" customHeight="1">
      <c r="A38" s="1" t="s">
        <v>933</v>
      </c>
      <c r="B38" s="39" t="s">
        <v>99</v>
      </c>
      <c r="C38" s="41"/>
      <c r="D38" s="2">
        <f t="shared" si="8"/>
        <v>7763642</v>
      </c>
      <c r="E38" s="3">
        <v>1959312</v>
      </c>
      <c r="F38" s="19">
        <v>0</v>
      </c>
      <c r="G38" s="3">
        <v>0</v>
      </c>
      <c r="H38" s="6">
        <v>582</v>
      </c>
      <c r="I38" s="6">
        <v>3084600</v>
      </c>
      <c r="J38" s="3">
        <v>0</v>
      </c>
      <c r="K38" s="3">
        <v>0</v>
      </c>
      <c r="L38" s="3">
        <v>626</v>
      </c>
      <c r="M38" s="3">
        <v>1630730</v>
      </c>
      <c r="N38" s="6">
        <v>90</v>
      </c>
      <c r="O38" s="6">
        <v>189000</v>
      </c>
      <c r="P38" s="3">
        <v>0</v>
      </c>
      <c r="Q38" s="3">
        <v>0</v>
      </c>
      <c r="R38" s="3">
        <v>700000</v>
      </c>
      <c r="S38" s="3">
        <v>200000</v>
      </c>
    </row>
    <row r="39" spans="1:19" s="31" customFormat="1" ht="19.5" customHeight="1">
      <c r="A39" s="41" t="s">
        <v>934</v>
      </c>
      <c r="B39" s="39" t="s">
        <v>100</v>
      </c>
      <c r="C39" s="44"/>
      <c r="D39" s="2">
        <f t="shared" si="8"/>
        <v>2894920</v>
      </c>
      <c r="E39" s="6">
        <v>0</v>
      </c>
      <c r="F39" s="20">
        <v>0</v>
      </c>
      <c r="G39" s="6">
        <v>0</v>
      </c>
      <c r="H39" s="6">
        <v>376.4</v>
      </c>
      <c r="I39" s="6">
        <v>1994920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700000</v>
      </c>
      <c r="S39" s="6">
        <v>200000</v>
      </c>
    </row>
    <row r="40" spans="1:19" ht="39.75" customHeight="1">
      <c r="A40" s="60" t="s">
        <v>904</v>
      </c>
      <c r="B40" s="60"/>
      <c r="C40" s="44"/>
      <c r="D40" s="57">
        <f>SUM(D41:D42)</f>
        <v>3095100</v>
      </c>
      <c r="E40" s="57">
        <f aca="true" t="shared" si="10" ref="E40:S40">SUM(E41:E42)</f>
        <v>0</v>
      </c>
      <c r="F40" s="58">
        <f t="shared" si="10"/>
        <v>0</v>
      </c>
      <c r="G40" s="57">
        <f t="shared" si="10"/>
        <v>0</v>
      </c>
      <c r="H40" s="57">
        <f t="shared" si="10"/>
        <v>847</v>
      </c>
      <c r="I40" s="57">
        <f t="shared" si="10"/>
        <v>2795100</v>
      </c>
      <c r="J40" s="57">
        <f t="shared" si="10"/>
        <v>0</v>
      </c>
      <c r="K40" s="57">
        <f t="shared" si="10"/>
        <v>0</v>
      </c>
      <c r="L40" s="57">
        <f t="shared" si="10"/>
        <v>0</v>
      </c>
      <c r="M40" s="57">
        <f t="shared" si="10"/>
        <v>0</v>
      </c>
      <c r="N40" s="57">
        <f t="shared" si="10"/>
        <v>0</v>
      </c>
      <c r="O40" s="57">
        <f t="shared" si="10"/>
        <v>0</v>
      </c>
      <c r="P40" s="57">
        <f t="shared" si="10"/>
        <v>0</v>
      </c>
      <c r="Q40" s="57">
        <f t="shared" si="10"/>
        <v>0</v>
      </c>
      <c r="R40" s="57">
        <f t="shared" si="10"/>
        <v>0</v>
      </c>
      <c r="S40" s="57">
        <f t="shared" si="10"/>
        <v>300000</v>
      </c>
    </row>
    <row r="41" spans="1:19" ht="19.5" customHeight="1">
      <c r="A41" s="41" t="s">
        <v>935</v>
      </c>
      <c r="B41" s="39" t="s">
        <v>111</v>
      </c>
      <c r="C41" s="41"/>
      <c r="D41" s="2">
        <f>SUM(E41,G41,I41,K41,M41,O41,P41,Q41,R41,S41)</f>
        <v>2658500</v>
      </c>
      <c r="E41" s="3">
        <v>0</v>
      </c>
      <c r="F41" s="19">
        <v>0</v>
      </c>
      <c r="G41" s="3">
        <v>0</v>
      </c>
      <c r="H41" s="3">
        <v>745</v>
      </c>
      <c r="I41" s="3">
        <v>2458500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200000</v>
      </c>
    </row>
    <row r="42" spans="1:19" ht="19.5" customHeight="1">
      <c r="A42" s="1" t="s">
        <v>936</v>
      </c>
      <c r="B42" s="39" t="s">
        <v>110</v>
      </c>
      <c r="C42" s="41"/>
      <c r="D42" s="2">
        <f t="shared" si="8"/>
        <v>436600</v>
      </c>
      <c r="E42" s="3">
        <v>0</v>
      </c>
      <c r="F42" s="19">
        <v>0</v>
      </c>
      <c r="G42" s="3">
        <v>0</v>
      </c>
      <c r="H42" s="3">
        <v>102</v>
      </c>
      <c r="I42" s="3">
        <v>336600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100000</v>
      </c>
    </row>
    <row r="43" spans="1:19" ht="39.75" customHeight="1">
      <c r="A43" s="60" t="s">
        <v>116</v>
      </c>
      <c r="B43" s="60"/>
      <c r="C43" s="44"/>
      <c r="D43" s="57">
        <f>SUM(D44:D46)</f>
        <v>10851861.8</v>
      </c>
      <c r="E43" s="57">
        <f aca="true" t="shared" si="11" ref="E43:S43">SUM(E44:E46)</f>
        <v>1051861.8</v>
      </c>
      <c r="F43" s="58">
        <f t="shared" si="11"/>
        <v>4</v>
      </c>
      <c r="G43" s="57">
        <f t="shared" si="11"/>
        <v>9200000</v>
      </c>
      <c r="H43" s="57">
        <f t="shared" si="11"/>
        <v>0</v>
      </c>
      <c r="I43" s="57">
        <f t="shared" si="11"/>
        <v>0</v>
      </c>
      <c r="J43" s="57">
        <f t="shared" si="11"/>
        <v>0</v>
      </c>
      <c r="K43" s="57">
        <f t="shared" si="11"/>
        <v>0</v>
      </c>
      <c r="L43" s="57">
        <f t="shared" si="11"/>
        <v>0</v>
      </c>
      <c r="M43" s="57">
        <f t="shared" si="11"/>
        <v>0</v>
      </c>
      <c r="N43" s="57">
        <f t="shared" si="11"/>
        <v>0</v>
      </c>
      <c r="O43" s="57">
        <f t="shared" si="11"/>
        <v>0</v>
      </c>
      <c r="P43" s="57">
        <f t="shared" si="11"/>
        <v>0</v>
      </c>
      <c r="Q43" s="57">
        <f t="shared" si="11"/>
        <v>0</v>
      </c>
      <c r="R43" s="57">
        <f t="shared" si="11"/>
        <v>0</v>
      </c>
      <c r="S43" s="57">
        <f t="shared" si="11"/>
        <v>600000</v>
      </c>
    </row>
    <row r="44" spans="1:19" s="31" customFormat="1" ht="19.5" customHeight="1">
      <c r="A44" s="41" t="s">
        <v>937</v>
      </c>
      <c r="B44" s="39" t="s">
        <v>118</v>
      </c>
      <c r="C44" s="44"/>
      <c r="D44" s="2">
        <f>SUM(E44,G44,I44,K44,M44,O44,P44,Q44,R44,S44)</f>
        <v>1251861.8</v>
      </c>
      <c r="E44" s="6">
        <v>1051861.8</v>
      </c>
      <c r="F44" s="20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200000</v>
      </c>
    </row>
    <row r="45" spans="1:19" ht="19.5" customHeight="1">
      <c r="A45" s="1" t="s">
        <v>938</v>
      </c>
      <c r="B45" s="39" t="s">
        <v>119</v>
      </c>
      <c r="C45" s="41"/>
      <c r="D45" s="2">
        <f>SUM(E45,G45,I45,K45,M45,O45,P45,Q45,R45,S45)</f>
        <v>4800000</v>
      </c>
      <c r="E45" s="3">
        <v>0</v>
      </c>
      <c r="F45" s="19">
        <v>2</v>
      </c>
      <c r="G45" s="3">
        <v>4600000</v>
      </c>
      <c r="H45" s="6">
        <v>0</v>
      </c>
      <c r="I45" s="6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200000</v>
      </c>
    </row>
    <row r="46" spans="1:19" ht="19.5" customHeight="1">
      <c r="A46" s="1" t="s">
        <v>939</v>
      </c>
      <c r="B46" s="39" t="s">
        <v>122</v>
      </c>
      <c r="C46" s="41"/>
      <c r="D46" s="2">
        <f>SUM(E46,G46,I46,K46,M46,O46,P46,Q46,R46,S46)</f>
        <v>4800000</v>
      </c>
      <c r="E46" s="3">
        <v>0</v>
      </c>
      <c r="F46" s="19">
        <v>2</v>
      </c>
      <c r="G46" s="3">
        <v>4600000</v>
      </c>
      <c r="H46" s="6">
        <v>0</v>
      </c>
      <c r="I46" s="6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200000</v>
      </c>
    </row>
    <row r="47" spans="1:19" ht="39.75" customHeight="1">
      <c r="A47" s="60" t="s">
        <v>125</v>
      </c>
      <c r="B47" s="60"/>
      <c r="C47" s="44"/>
      <c r="D47" s="57">
        <f>SUM(D48:D52)</f>
        <v>13250300</v>
      </c>
      <c r="E47" s="57">
        <f aca="true" t="shared" si="12" ref="E47:S47">SUM(E48:E52)</f>
        <v>0</v>
      </c>
      <c r="F47" s="58">
        <f t="shared" si="12"/>
        <v>0</v>
      </c>
      <c r="G47" s="57">
        <f t="shared" si="12"/>
        <v>0</v>
      </c>
      <c r="H47" s="57">
        <f t="shared" si="12"/>
        <v>1651</v>
      </c>
      <c r="I47" s="57">
        <f t="shared" si="12"/>
        <v>8750300</v>
      </c>
      <c r="J47" s="57">
        <f t="shared" si="12"/>
        <v>0</v>
      </c>
      <c r="K47" s="57">
        <f t="shared" si="12"/>
        <v>0</v>
      </c>
      <c r="L47" s="57">
        <f t="shared" si="12"/>
        <v>0</v>
      </c>
      <c r="M47" s="57">
        <f t="shared" si="12"/>
        <v>0</v>
      </c>
      <c r="N47" s="57">
        <f t="shared" si="12"/>
        <v>0</v>
      </c>
      <c r="O47" s="57">
        <f t="shared" si="12"/>
        <v>0</v>
      </c>
      <c r="P47" s="57">
        <f t="shared" si="12"/>
        <v>0</v>
      </c>
      <c r="Q47" s="57">
        <f t="shared" si="12"/>
        <v>0</v>
      </c>
      <c r="R47" s="57">
        <f t="shared" si="12"/>
        <v>3500000</v>
      </c>
      <c r="S47" s="57">
        <f t="shared" si="12"/>
        <v>1000000</v>
      </c>
    </row>
    <row r="48" spans="1:19" ht="19.5" customHeight="1">
      <c r="A48" s="1" t="s">
        <v>940</v>
      </c>
      <c r="B48" s="39" t="s">
        <v>133</v>
      </c>
      <c r="C48" s="41"/>
      <c r="D48" s="2">
        <f>SUM(E48,G48,I48,K48,M48,O48,P48,Q48,R48,S48)</f>
        <v>3995200</v>
      </c>
      <c r="E48" s="3">
        <v>0</v>
      </c>
      <c r="F48" s="19">
        <v>0</v>
      </c>
      <c r="G48" s="3">
        <v>0</v>
      </c>
      <c r="H48" s="6">
        <v>584</v>
      </c>
      <c r="I48" s="6">
        <v>3095200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700000</v>
      </c>
      <c r="S48" s="3">
        <v>200000</v>
      </c>
    </row>
    <row r="49" spans="1:19" ht="19.5" customHeight="1">
      <c r="A49" s="1" t="s">
        <v>941</v>
      </c>
      <c r="B49" s="39" t="s">
        <v>134</v>
      </c>
      <c r="C49" s="41"/>
      <c r="D49" s="2">
        <f>SUM(E49,G49,I49,K49,M49,O49,P49,Q49,R49,S49)</f>
        <v>3995200</v>
      </c>
      <c r="E49" s="3">
        <v>0</v>
      </c>
      <c r="F49" s="19">
        <v>0</v>
      </c>
      <c r="G49" s="3">
        <v>0</v>
      </c>
      <c r="H49" s="6">
        <v>584</v>
      </c>
      <c r="I49" s="6">
        <v>3095200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700000</v>
      </c>
      <c r="S49" s="3">
        <v>200000</v>
      </c>
    </row>
    <row r="50" spans="1:19" ht="19.5" customHeight="1">
      <c r="A50" s="1" t="s">
        <v>942</v>
      </c>
      <c r="B50" s="39" t="s">
        <v>135</v>
      </c>
      <c r="C50" s="41"/>
      <c r="D50" s="2">
        <f>SUM(E50,G50,I50,K50,M50,O50,P50,Q50,R50,S50)</f>
        <v>3459900</v>
      </c>
      <c r="E50" s="3">
        <v>0</v>
      </c>
      <c r="F50" s="19">
        <v>0</v>
      </c>
      <c r="G50" s="3">
        <v>0</v>
      </c>
      <c r="H50" s="3">
        <v>483</v>
      </c>
      <c r="I50" s="3">
        <v>2559900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700000</v>
      </c>
      <c r="S50" s="3">
        <v>200000</v>
      </c>
    </row>
    <row r="51" spans="1:19" ht="19.5" customHeight="1">
      <c r="A51" s="1" t="s">
        <v>943</v>
      </c>
      <c r="B51" s="39" t="s">
        <v>137</v>
      </c>
      <c r="C51" s="41"/>
      <c r="D51" s="2">
        <f>SUM(E51,G51,I51,K51,M51,O51,P51,Q51,R51,S51)</f>
        <v>900000</v>
      </c>
      <c r="E51" s="3">
        <v>0</v>
      </c>
      <c r="F51" s="19">
        <v>0</v>
      </c>
      <c r="G51" s="3">
        <v>0</v>
      </c>
      <c r="H51" s="6">
        <v>0</v>
      </c>
      <c r="I51" s="6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700000</v>
      </c>
      <c r="S51" s="3">
        <v>200000</v>
      </c>
    </row>
    <row r="52" spans="1:19" ht="19.5" customHeight="1">
      <c r="A52" s="1" t="s">
        <v>944</v>
      </c>
      <c r="B52" s="39" t="s">
        <v>139</v>
      </c>
      <c r="C52" s="41"/>
      <c r="D52" s="2">
        <f>SUM(E52,G52,I52,K52,M52,O52,P52,Q52,R52,S52)</f>
        <v>900000</v>
      </c>
      <c r="E52" s="3">
        <v>0</v>
      </c>
      <c r="F52" s="19">
        <v>0</v>
      </c>
      <c r="G52" s="3">
        <v>0</v>
      </c>
      <c r="H52" s="6">
        <v>0</v>
      </c>
      <c r="I52" s="6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700000</v>
      </c>
      <c r="S52" s="3">
        <v>200000</v>
      </c>
    </row>
    <row r="53" spans="1:19" ht="39.75" customHeight="1">
      <c r="A53" s="60" t="s">
        <v>149</v>
      </c>
      <c r="B53" s="60"/>
      <c r="C53" s="44"/>
      <c r="D53" s="57">
        <f>SUM(D54)</f>
        <v>2697625</v>
      </c>
      <c r="E53" s="57">
        <f aca="true" t="shared" si="13" ref="E53:S53">SUM(E54)</f>
        <v>0</v>
      </c>
      <c r="F53" s="58">
        <f t="shared" si="13"/>
        <v>0</v>
      </c>
      <c r="G53" s="57">
        <f t="shared" si="13"/>
        <v>0</v>
      </c>
      <c r="H53" s="57">
        <f t="shared" si="13"/>
        <v>471.25</v>
      </c>
      <c r="I53" s="57">
        <f t="shared" si="13"/>
        <v>2497625</v>
      </c>
      <c r="J53" s="57">
        <f t="shared" si="13"/>
        <v>0</v>
      </c>
      <c r="K53" s="57">
        <f t="shared" si="13"/>
        <v>0</v>
      </c>
      <c r="L53" s="57">
        <f t="shared" si="13"/>
        <v>0</v>
      </c>
      <c r="M53" s="57">
        <f t="shared" si="13"/>
        <v>0</v>
      </c>
      <c r="N53" s="57">
        <f t="shared" si="13"/>
        <v>0</v>
      </c>
      <c r="O53" s="57">
        <f t="shared" si="13"/>
        <v>0</v>
      </c>
      <c r="P53" s="57">
        <f t="shared" si="13"/>
        <v>0</v>
      </c>
      <c r="Q53" s="57">
        <f t="shared" si="13"/>
        <v>0</v>
      </c>
      <c r="R53" s="57">
        <f t="shared" si="13"/>
        <v>0</v>
      </c>
      <c r="S53" s="57">
        <f t="shared" si="13"/>
        <v>200000</v>
      </c>
    </row>
    <row r="54" spans="1:20" ht="19.5" customHeight="1">
      <c r="A54" s="41" t="s">
        <v>945</v>
      </c>
      <c r="B54" s="37" t="s">
        <v>147</v>
      </c>
      <c r="C54" s="44"/>
      <c r="D54" s="2">
        <f>SUM(E54,G54,I54,K54,M54,O54,P54,Q54,R54,S54)</f>
        <v>2697625</v>
      </c>
      <c r="E54" s="6">
        <v>0</v>
      </c>
      <c r="F54" s="20">
        <v>0</v>
      </c>
      <c r="G54" s="6">
        <v>0</v>
      </c>
      <c r="H54" s="6">
        <v>471.25</v>
      </c>
      <c r="I54" s="6">
        <v>2497625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200000</v>
      </c>
      <c r="T54" s="32"/>
    </row>
    <row r="55" spans="1:19" ht="39.75" customHeight="1">
      <c r="A55" s="60" t="s">
        <v>157</v>
      </c>
      <c r="B55" s="60"/>
      <c r="C55" s="44"/>
      <c r="D55" s="57">
        <f>SUM(D56)</f>
        <v>5024378</v>
      </c>
      <c r="E55" s="57">
        <f aca="true" t="shared" si="14" ref="E55:S55">SUM(E56)</f>
        <v>0</v>
      </c>
      <c r="F55" s="58">
        <f t="shared" si="14"/>
        <v>0</v>
      </c>
      <c r="G55" s="57">
        <f t="shared" si="14"/>
        <v>0</v>
      </c>
      <c r="H55" s="57">
        <f t="shared" si="14"/>
        <v>910.26</v>
      </c>
      <c r="I55" s="57">
        <f t="shared" si="14"/>
        <v>4824378</v>
      </c>
      <c r="J55" s="57">
        <f t="shared" si="14"/>
        <v>0</v>
      </c>
      <c r="K55" s="57">
        <f t="shared" si="14"/>
        <v>0</v>
      </c>
      <c r="L55" s="57">
        <f t="shared" si="14"/>
        <v>0</v>
      </c>
      <c r="M55" s="57">
        <f t="shared" si="14"/>
        <v>0</v>
      </c>
      <c r="N55" s="57">
        <f t="shared" si="14"/>
        <v>0</v>
      </c>
      <c r="O55" s="57">
        <f t="shared" si="14"/>
        <v>0</v>
      </c>
      <c r="P55" s="57">
        <f t="shared" si="14"/>
        <v>0</v>
      </c>
      <c r="Q55" s="57">
        <f t="shared" si="14"/>
        <v>0</v>
      </c>
      <c r="R55" s="57">
        <f t="shared" si="14"/>
        <v>0</v>
      </c>
      <c r="S55" s="57">
        <f t="shared" si="14"/>
        <v>200000</v>
      </c>
    </row>
    <row r="56" spans="1:19" ht="19.5" customHeight="1">
      <c r="A56" s="1" t="s">
        <v>946</v>
      </c>
      <c r="B56" s="39" t="s">
        <v>153</v>
      </c>
      <c r="C56" s="41"/>
      <c r="D56" s="2">
        <f aca="true" t="shared" si="15" ref="D56:D72">SUM(E56,G56,I56,K56,M56,O56,P56,Q56,R56,S56)</f>
        <v>5024378</v>
      </c>
      <c r="E56" s="3">
        <v>0</v>
      </c>
      <c r="F56" s="19">
        <v>0</v>
      </c>
      <c r="G56" s="3">
        <v>0</v>
      </c>
      <c r="H56" s="3">
        <v>910.26</v>
      </c>
      <c r="I56" s="3">
        <v>4824378</v>
      </c>
      <c r="J56" s="3">
        <v>0</v>
      </c>
      <c r="K56" s="3">
        <v>0</v>
      </c>
      <c r="L56" s="3">
        <v>0</v>
      </c>
      <c r="M56" s="6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200000</v>
      </c>
    </row>
    <row r="57" spans="1:19" ht="39.75" customHeight="1">
      <c r="A57" s="60" t="s">
        <v>162</v>
      </c>
      <c r="B57" s="60"/>
      <c r="C57" s="44"/>
      <c r="D57" s="57">
        <f>SUM(D58:D60)</f>
        <v>17938963</v>
      </c>
      <c r="E57" s="57">
        <f aca="true" t="shared" si="16" ref="E57:S57">SUM(E58:E60)</f>
        <v>0</v>
      </c>
      <c r="F57" s="58">
        <f t="shared" si="16"/>
        <v>0</v>
      </c>
      <c r="G57" s="57">
        <f t="shared" si="16"/>
        <v>0</v>
      </c>
      <c r="H57" s="57">
        <f t="shared" si="16"/>
        <v>3270.8</v>
      </c>
      <c r="I57" s="57">
        <f t="shared" si="16"/>
        <v>10793640</v>
      </c>
      <c r="J57" s="57">
        <f t="shared" si="16"/>
        <v>0</v>
      </c>
      <c r="K57" s="57">
        <f t="shared" si="16"/>
        <v>0</v>
      </c>
      <c r="L57" s="57">
        <f t="shared" si="16"/>
        <v>2512.6</v>
      </c>
      <c r="M57" s="57">
        <f t="shared" si="16"/>
        <v>6545323</v>
      </c>
      <c r="N57" s="57">
        <f t="shared" si="16"/>
        <v>0</v>
      </c>
      <c r="O57" s="57">
        <f t="shared" si="16"/>
        <v>0</v>
      </c>
      <c r="P57" s="57">
        <f t="shared" si="16"/>
        <v>0</v>
      </c>
      <c r="Q57" s="57">
        <f t="shared" si="16"/>
        <v>0</v>
      </c>
      <c r="R57" s="57">
        <f t="shared" si="16"/>
        <v>0</v>
      </c>
      <c r="S57" s="57">
        <f t="shared" si="16"/>
        <v>600000</v>
      </c>
    </row>
    <row r="58" spans="1:19" ht="19.5" customHeight="1">
      <c r="A58" s="1" t="s">
        <v>947</v>
      </c>
      <c r="B58" s="39" t="s">
        <v>163</v>
      </c>
      <c r="C58" s="41"/>
      <c r="D58" s="2">
        <f t="shared" si="15"/>
        <v>3839240</v>
      </c>
      <c r="E58" s="3">
        <v>0</v>
      </c>
      <c r="F58" s="19">
        <v>0</v>
      </c>
      <c r="G58" s="3">
        <v>0</v>
      </c>
      <c r="H58" s="3">
        <v>1102.8</v>
      </c>
      <c r="I58" s="3">
        <v>3639240</v>
      </c>
      <c r="J58" s="3">
        <v>0</v>
      </c>
      <c r="K58" s="3">
        <v>0</v>
      </c>
      <c r="L58" s="3">
        <v>0</v>
      </c>
      <c r="M58" s="6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200000</v>
      </c>
    </row>
    <row r="59" spans="1:19" ht="19.5" customHeight="1">
      <c r="A59" s="1" t="s">
        <v>948</v>
      </c>
      <c r="B59" s="39" t="s">
        <v>164</v>
      </c>
      <c r="C59" s="41"/>
      <c r="D59" s="2">
        <f t="shared" si="15"/>
        <v>3988400</v>
      </c>
      <c r="E59" s="3">
        <v>0</v>
      </c>
      <c r="F59" s="19">
        <v>0</v>
      </c>
      <c r="G59" s="3">
        <v>0</v>
      </c>
      <c r="H59" s="3">
        <v>1148</v>
      </c>
      <c r="I59" s="3">
        <v>3788400</v>
      </c>
      <c r="J59" s="3">
        <v>0</v>
      </c>
      <c r="K59" s="3">
        <v>0</v>
      </c>
      <c r="L59" s="3">
        <v>0</v>
      </c>
      <c r="M59" s="6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200000</v>
      </c>
    </row>
    <row r="60" spans="1:19" ht="19.5" customHeight="1">
      <c r="A60" s="1" t="s">
        <v>949</v>
      </c>
      <c r="B60" s="39" t="s">
        <v>165</v>
      </c>
      <c r="C60" s="41"/>
      <c r="D60" s="2">
        <f t="shared" si="15"/>
        <v>10111323</v>
      </c>
      <c r="E60" s="3">
        <v>0</v>
      </c>
      <c r="F60" s="19">
        <v>0</v>
      </c>
      <c r="G60" s="3">
        <v>0</v>
      </c>
      <c r="H60" s="3">
        <v>1020</v>
      </c>
      <c r="I60" s="3">
        <v>3366000</v>
      </c>
      <c r="J60" s="3">
        <v>0</v>
      </c>
      <c r="K60" s="3">
        <v>0</v>
      </c>
      <c r="L60" s="3">
        <v>2512.6</v>
      </c>
      <c r="M60" s="6">
        <v>6545323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200000</v>
      </c>
    </row>
    <row r="61" spans="1:19" ht="39.75" customHeight="1">
      <c r="A61" s="60" t="s">
        <v>168</v>
      </c>
      <c r="B61" s="60"/>
      <c r="C61" s="44"/>
      <c r="D61" s="57">
        <f>SUM(D62)</f>
        <v>1470896</v>
      </c>
      <c r="E61" s="57">
        <f aca="true" t="shared" si="17" ref="E61:S61">SUM(E62)</f>
        <v>0</v>
      </c>
      <c r="F61" s="58">
        <f t="shared" si="17"/>
        <v>0</v>
      </c>
      <c r="G61" s="57">
        <f t="shared" si="17"/>
        <v>0</v>
      </c>
      <c r="H61" s="57">
        <f t="shared" si="17"/>
        <v>385.12</v>
      </c>
      <c r="I61" s="57">
        <f t="shared" si="17"/>
        <v>1270896</v>
      </c>
      <c r="J61" s="57">
        <f t="shared" si="17"/>
        <v>0</v>
      </c>
      <c r="K61" s="57">
        <f t="shared" si="17"/>
        <v>0</v>
      </c>
      <c r="L61" s="57">
        <f t="shared" si="17"/>
        <v>0</v>
      </c>
      <c r="M61" s="57">
        <f t="shared" si="17"/>
        <v>0</v>
      </c>
      <c r="N61" s="57">
        <f t="shared" si="17"/>
        <v>0</v>
      </c>
      <c r="O61" s="57">
        <f t="shared" si="17"/>
        <v>0</v>
      </c>
      <c r="P61" s="57">
        <f t="shared" si="17"/>
        <v>0</v>
      </c>
      <c r="Q61" s="57">
        <f t="shared" si="17"/>
        <v>0</v>
      </c>
      <c r="R61" s="57">
        <f t="shared" si="17"/>
        <v>0</v>
      </c>
      <c r="S61" s="57">
        <f t="shared" si="17"/>
        <v>200000</v>
      </c>
    </row>
    <row r="62" spans="1:19" ht="19.5" customHeight="1">
      <c r="A62" s="1" t="s">
        <v>950</v>
      </c>
      <c r="B62" s="39" t="s">
        <v>170</v>
      </c>
      <c r="C62" s="41"/>
      <c r="D62" s="2">
        <f t="shared" si="15"/>
        <v>1470896</v>
      </c>
      <c r="E62" s="3">
        <v>0</v>
      </c>
      <c r="F62" s="19">
        <v>0</v>
      </c>
      <c r="G62" s="3">
        <v>0</v>
      </c>
      <c r="H62" s="3">
        <v>385.12</v>
      </c>
      <c r="I62" s="3">
        <v>1270896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200000</v>
      </c>
    </row>
    <row r="63" spans="1:19" ht="39.75" customHeight="1">
      <c r="A63" s="60" t="s">
        <v>174</v>
      </c>
      <c r="B63" s="60"/>
      <c r="C63" s="44"/>
      <c r="D63" s="57">
        <f>SUM(D64)</f>
        <v>200000</v>
      </c>
      <c r="E63" s="57">
        <f aca="true" t="shared" si="18" ref="E63:S63">SUM(E64)</f>
        <v>0</v>
      </c>
      <c r="F63" s="58">
        <f t="shared" si="18"/>
        <v>0</v>
      </c>
      <c r="G63" s="57">
        <f t="shared" si="18"/>
        <v>0</v>
      </c>
      <c r="H63" s="57">
        <f t="shared" si="18"/>
        <v>0</v>
      </c>
      <c r="I63" s="57">
        <f t="shared" si="18"/>
        <v>0</v>
      </c>
      <c r="J63" s="57">
        <f t="shared" si="18"/>
        <v>0</v>
      </c>
      <c r="K63" s="57">
        <f t="shared" si="18"/>
        <v>0</v>
      </c>
      <c r="L63" s="57">
        <f t="shared" si="18"/>
        <v>0</v>
      </c>
      <c r="M63" s="57">
        <f t="shared" si="18"/>
        <v>0</v>
      </c>
      <c r="N63" s="57">
        <f t="shared" si="18"/>
        <v>0</v>
      </c>
      <c r="O63" s="57">
        <f t="shared" si="18"/>
        <v>0</v>
      </c>
      <c r="P63" s="57">
        <f t="shared" si="18"/>
        <v>0</v>
      </c>
      <c r="Q63" s="57">
        <f t="shared" si="18"/>
        <v>0</v>
      </c>
      <c r="R63" s="57">
        <f t="shared" si="18"/>
        <v>0</v>
      </c>
      <c r="S63" s="57">
        <f t="shared" si="18"/>
        <v>200000</v>
      </c>
    </row>
    <row r="64" spans="1:19" ht="19.5" customHeight="1">
      <c r="A64" s="1" t="s">
        <v>951</v>
      </c>
      <c r="B64" s="49" t="s">
        <v>175</v>
      </c>
      <c r="C64" s="41"/>
      <c r="D64" s="2">
        <f t="shared" si="15"/>
        <v>200000</v>
      </c>
      <c r="E64" s="3">
        <v>0</v>
      </c>
      <c r="F64" s="19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200000</v>
      </c>
    </row>
    <row r="65" spans="1:19" ht="39.75" customHeight="1">
      <c r="A65" s="60" t="s">
        <v>178</v>
      </c>
      <c r="B65" s="60"/>
      <c r="C65" s="44"/>
      <c r="D65" s="57">
        <f>SUM(D66:D68)</f>
        <v>8875435.2</v>
      </c>
      <c r="E65" s="57">
        <f aca="true" t="shared" si="19" ref="E65:S65">SUM(E66:E68)</f>
        <v>2251285.2</v>
      </c>
      <c r="F65" s="58">
        <f t="shared" si="19"/>
        <v>0</v>
      </c>
      <c r="G65" s="57">
        <f t="shared" si="19"/>
        <v>0</v>
      </c>
      <c r="H65" s="57">
        <f t="shared" si="19"/>
        <v>1285.5</v>
      </c>
      <c r="I65" s="57">
        <f t="shared" si="19"/>
        <v>6024150</v>
      </c>
      <c r="J65" s="57">
        <f t="shared" si="19"/>
        <v>0</v>
      </c>
      <c r="K65" s="57">
        <f t="shared" si="19"/>
        <v>0</v>
      </c>
      <c r="L65" s="57">
        <f t="shared" si="19"/>
        <v>0</v>
      </c>
      <c r="M65" s="57">
        <f t="shared" si="19"/>
        <v>0</v>
      </c>
      <c r="N65" s="57">
        <f t="shared" si="19"/>
        <v>0</v>
      </c>
      <c r="O65" s="57">
        <f t="shared" si="19"/>
        <v>0</v>
      </c>
      <c r="P65" s="57">
        <f t="shared" si="19"/>
        <v>0</v>
      </c>
      <c r="Q65" s="57">
        <f t="shared" si="19"/>
        <v>0</v>
      </c>
      <c r="R65" s="57">
        <f t="shared" si="19"/>
        <v>0</v>
      </c>
      <c r="S65" s="57">
        <f t="shared" si="19"/>
        <v>600000</v>
      </c>
    </row>
    <row r="66" spans="1:19" ht="19.5" customHeight="1">
      <c r="A66" s="1" t="s">
        <v>952</v>
      </c>
      <c r="B66" s="39" t="s">
        <v>183</v>
      </c>
      <c r="C66" s="41"/>
      <c r="D66" s="2">
        <f>SUM(E66,G66,I66,K66,M66,O66,P66,Q66,R66,S66)</f>
        <v>4922300</v>
      </c>
      <c r="E66" s="3">
        <v>0</v>
      </c>
      <c r="F66" s="19">
        <v>0</v>
      </c>
      <c r="G66" s="3">
        <v>0</v>
      </c>
      <c r="H66" s="3">
        <v>891</v>
      </c>
      <c r="I66" s="3">
        <v>4722300</v>
      </c>
      <c r="J66" s="3">
        <v>0</v>
      </c>
      <c r="K66" s="3">
        <v>0</v>
      </c>
      <c r="L66" s="3">
        <v>0</v>
      </c>
      <c r="M66" s="6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200000</v>
      </c>
    </row>
    <row r="67" spans="1:19" ht="19.5" customHeight="1">
      <c r="A67" s="1" t="s">
        <v>953</v>
      </c>
      <c r="B67" s="39" t="s">
        <v>184</v>
      </c>
      <c r="C67" s="41"/>
      <c r="D67" s="2">
        <f>SUM(E67,G67,I67,K67,M67,O67,P67,Q67,R67,S67)</f>
        <v>2451285.2</v>
      </c>
      <c r="E67" s="3">
        <v>2251285.2</v>
      </c>
      <c r="F67" s="19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6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200000</v>
      </c>
    </row>
    <row r="68" spans="1:19" ht="19.5" customHeight="1">
      <c r="A68" s="1" t="s">
        <v>954</v>
      </c>
      <c r="B68" s="39" t="s">
        <v>188</v>
      </c>
      <c r="C68" s="41"/>
      <c r="D68" s="2">
        <f>SUM(E68,G68,I68,K68,M68,O68,P68,Q68,R68,S68)</f>
        <v>1501850</v>
      </c>
      <c r="E68" s="3">
        <v>0</v>
      </c>
      <c r="F68" s="19">
        <v>0</v>
      </c>
      <c r="G68" s="3">
        <v>0</v>
      </c>
      <c r="H68" s="3">
        <v>394.5</v>
      </c>
      <c r="I68" s="3">
        <v>1301850</v>
      </c>
      <c r="J68" s="3">
        <v>0</v>
      </c>
      <c r="K68" s="3">
        <v>0</v>
      </c>
      <c r="L68" s="3">
        <v>0</v>
      </c>
      <c r="M68" s="6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200000</v>
      </c>
    </row>
    <row r="69" spans="1:19" ht="39.75" customHeight="1">
      <c r="A69" s="60" t="s">
        <v>189</v>
      </c>
      <c r="B69" s="60"/>
      <c r="C69" s="44"/>
      <c r="D69" s="57">
        <f>SUM(D70)</f>
        <v>1467442</v>
      </c>
      <c r="E69" s="57">
        <f aca="true" t="shared" si="20" ref="E69:S69">SUM(E70)</f>
        <v>0</v>
      </c>
      <c r="F69" s="58">
        <f t="shared" si="20"/>
        <v>0</v>
      </c>
      <c r="G69" s="57">
        <f t="shared" si="20"/>
        <v>0</v>
      </c>
      <c r="H69" s="57">
        <f t="shared" si="20"/>
        <v>239.14</v>
      </c>
      <c r="I69" s="57">
        <f t="shared" si="20"/>
        <v>1267442</v>
      </c>
      <c r="J69" s="57">
        <f t="shared" si="20"/>
        <v>0</v>
      </c>
      <c r="K69" s="57">
        <f t="shared" si="20"/>
        <v>0</v>
      </c>
      <c r="L69" s="57">
        <f t="shared" si="20"/>
        <v>0</v>
      </c>
      <c r="M69" s="57">
        <f t="shared" si="20"/>
        <v>0</v>
      </c>
      <c r="N69" s="57">
        <f t="shared" si="20"/>
        <v>0</v>
      </c>
      <c r="O69" s="57">
        <f t="shared" si="20"/>
        <v>0</v>
      </c>
      <c r="P69" s="57">
        <f t="shared" si="20"/>
        <v>0</v>
      </c>
      <c r="Q69" s="57">
        <f t="shared" si="20"/>
        <v>0</v>
      </c>
      <c r="R69" s="57">
        <f t="shared" si="20"/>
        <v>0</v>
      </c>
      <c r="S69" s="57">
        <f t="shared" si="20"/>
        <v>200000</v>
      </c>
    </row>
    <row r="70" spans="1:19" ht="19.5" customHeight="1">
      <c r="A70" s="1" t="s">
        <v>955</v>
      </c>
      <c r="B70" s="39" t="s">
        <v>190</v>
      </c>
      <c r="C70" s="41"/>
      <c r="D70" s="2">
        <f t="shared" si="15"/>
        <v>1467442</v>
      </c>
      <c r="E70" s="3">
        <v>0</v>
      </c>
      <c r="F70" s="19">
        <v>0</v>
      </c>
      <c r="G70" s="3">
        <v>0</v>
      </c>
      <c r="H70" s="3">
        <v>239.14</v>
      </c>
      <c r="I70" s="3">
        <v>1267442</v>
      </c>
      <c r="J70" s="3">
        <v>0</v>
      </c>
      <c r="K70" s="3">
        <v>0</v>
      </c>
      <c r="L70" s="3">
        <v>0</v>
      </c>
      <c r="M70" s="6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200000</v>
      </c>
    </row>
    <row r="71" spans="1:19" ht="39.75" customHeight="1">
      <c r="A71" s="60" t="s">
        <v>193</v>
      </c>
      <c r="B71" s="60"/>
      <c r="C71" s="44"/>
      <c r="D71" s="57">
        <f>SUM(D72)</f>
        <v>2395490</v>
      </c>
      <c r="E71" s="57">
        <f aca="true" t="shared" si="21" ref="E71:S71">SUM(E72)</f>
        <v>0</v>
      </c>
      <c r="F71" s="58">
        <f t="shared" si="21"/>
        <v>0</v>
      </c>
      <c r="G71" s="57">
        <f t="shared" si="21"/>
        <v>0</v>
      </c>
      <c r="H71" s="57">
        <f t="shared" si="21"/>
        <v>665.3</v>
      </c>
      <c r="I71" s="57">
        <f t="shared" si="21"/>
        <v>2195490</v>
      </c>
      <c r="J71" s="57">
        <f t="shared" si="21"/>
        <v>0</v>
      </c>
      <c r="K71" s="57">
        <f t="shared" si="21"/>
        <v>0</v>
      </c>
      <c r="L71" s="57">
        <f t="shared" si="21"/>
        <v>0</v>
      </c>
      <c r="M71" s="57">
        <f t="shared" si="21"/>
        <v>0</v>
      </c>
      <c r="N71" s="57">
        <f t="shared" si="21"/>
        <v>0</v>
      </c>
      <c r="O71" s="57">
        <f t="shared" si="21"/>
        <v>0</v>
      </c>
      <c r="P71" s="57">
        <f t="shared" si="21"/>
        <v>0</v>
      </c>
      <c r="Q71" s="57">
        <f t="shared" si="21"/>
        <v>0</v>
      </c>
      <c r="R71" s="57">
        <f t="shared" si="21"/>
        <v>0</v>
      </c>
      <c r="S71" s="57">
        <f t="shared" si="21"/>
        <v>200000</v>
      </c>
    </row>
    <row r="72" spans="1:19" ht="19.5" customHeight="1">
      <c r="A72" s="1" t="s">
        <v>956</v>
      </c>
      <c r="B72" s="39" t="s">
        <v>194</v>
      </c>
      <c r="C72" s="41"/>
      <c r="D72" s="2">
        <f t="shared" si="15"/>
        <v>2395490</v>
      </c>
      <c r="E72" s="3">
        <v>0</v>
      </c>
      <c r="F72" s="19">
        <v>0</v>
      </c>
      <c r="G72" s="3">
        <v>0</v>
      </c>
      <c r="H72" s="3">
        <v>665.3</v>
      </c>
      <c r="I72" s="3">
        <v>2195490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200000</v>
      </c>
    </row>
    <row r="73" spans="1:20" ht="39.75" customHeight="1">
      <c r="A73" s="60" t="s">
        <v>195</v>
      </c>
      <c r="B73" s="60"/>
      <c r="C73" s="44"/>
      <c r="D73" s="57">
        <f>SUM(D74:D89)</f>
        <v>138358939.5</v>
      </c>
      <c r="E73" s="57">
        <f aca="true" t="shared" si="22" ref="E73:S73">SUM(E74:E89)</f>
        <v>37122252</v>
      </c>
      <c r="F73" s="58">
        <f t="shared" si="22"/>
        <v>0</v>
      </c>
      <c r="G73" s="57">
        <f t="shared" si="22"/>
        <v>0</v>
      </c>
      <c r="H73" s="57">
        <f t="shared" si="22"/>
        <v>11159.199999999999</v>
      </c>
      <c r="I73" s="57">
        <f t="shared" si="22"/>
        <v>46347360</v>
      </c>
      <c r="J73" s="57">
        <f t="shared" si="22"/>
        <v>0</v>
      </c>
      <c r="K73" s="57">
        <f t="shared" si="22"/>
        <v>0</v>
      </c>
      <c r="L73" s="57">
        <f t="shared" si="22"/>
        <v>19205.499999999996</v>
      </c>
      <c r="M73" s="57">
        <f t="shared" si="22"/>
        <v>50030327.5</v>
      </c>
      <c r="N73" s="57">
        <f t="shared" si="22"/>
        <v>0</v>
      </c>
      <c r="O73" s="57">
        <f t="shared" si="22"/>
        <v>0</v>
      </c>
      <c r="P73" s="57">
        <f t="shared" si="22"/>
        <v>959000</v>
      </c>
      <c r="Q73" s="57">
        <f t="shared" si="22"/>
        <v>0</v>
      </c>
      <c r="R73" s="57">
        <f t="shared" si="22"/>
        <v>700000</v>
      </c>
      <c r="S73" s="57">
        <f t="shared" si="22"/>
        <v>3200000</v>
      </c>
      <c r="T73" s="32">
        <f>D73+D386+D704</f>
        <v>293407662.5</v>
      </c>
    </row>
    <row r="74" spans="1:19" ht="19.5" customHeight="1">
      <c r="A74" s="1" t="s">
        <v>957</v>
      </c>
      <c r="B74" s="50" t="s">
        <v>198</v>
      </c>
      <c r="C74" s="1"/>
      <c r="D74" s="2">
        <f aca="true" t="shared" si="23" ref="D74:D89">SUM(E74,G74,I74,K74,M74,O74,P74,Q74,R74,S74)</f>
        <v>22001912</v>
      </c>
      <c r="E74" s="3">
        <v>0</v>
      </c>
      <c r="F74" s="19">
        <v>0</v>
      </c>
      <c r="G74" s="3">
        <v>0</v>
      </c>
      <c r="H74" s="3">
        <v>1167.4</v>
      </c>
      <c r="I74" s="3">
        <f aca="true" t="shared" si="24" ref="I74:I79">H74*3300</f>
        <v>3852420.0000000005</v>
      </c>
      <c r="J74" s="3">
        <v>0</v>
      </c>
      <c r="K74" s="3">
        <v>0</v>
      </c>
      <c r="L74" s="6">
        <v>6890.4</v>
      </c>
      <c r="M74" s="3">
        <f>L74*2605</f>
        <v>17949492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200000</v>
      </c>
    </row>
    <row r="75" spans="1:19" ht="19.5" customHeight="1">
      <c r="A75" s="1" t="s">
        <v>958</v>
      </c>
      <c r="B75" s="50" t="s">
        <v>197</v>
      </c>
      <c r="C75" s="41"/>
      <c r="D75" s="2">
        <f t="shared" si="23"/>
        <v>15945715</v>
      </c>
      <c r="E75" s="3">
        <v>0</v>
      </c>
      <c r="F75" s="19">
        <v>0</v>
      </c>
      <c r="G75" s="3">
        <v>0</v>
      </c>
      <c r="H75" s="3">
        <v>1617.8</v>
      </c>
      <c r="I75" s="3">
        <f t="shared" si="24"/>
        <v>5338740</v>
      </c>
      <c r="J75" s="3">
        <v>0</v>
      </c>
      <c r="K75" s="3">
        <v>0</v>
      </c>
      <c r="L75" s="6">
        <v>3995</v>
      </c>
      <c r="M75" s="3">
        <f>L75*2605</f>
        <v>10406975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200000</v>
      </c>
    </row>
    <row r="76" spans="1:19" ht="19.5" customHeight="1">
      <c r="A76" s="1" t="s">
        <v>959</v>
      </c>
      <c r="B76" s="50" t="s">
        <v>199</v>
      </c>
      <c r="C76" s="41"/>
      <c r="D76" s="2">
        <f t="shared" si="23"/>
        <v>1689950</v>
      </c>
      <c r="E76" s="3">
        <v>0</v>
      </c>
      <c r="F76" s="19">
        <v>0</v>
      </c>
      <c r="G76" s="3">
        <v>0</v>
      </c>
      <c r="H76" s="3">
        <v>451.5</v>
      </c>
      <c r="I76" s="3">
        <f t="shared" si="24"/>
        <v>1489950</v>
      </c>
      <c r="J76" s="3">
        <v>0</v>
      </c>
      <c r="K76" s="3">
        <v>0</v>
      </c>
      <c r="L76" s="6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200000</v>
      </c>
    </row>
    <row r="77" spans="1:19" ht="19.5" customHeight="1">
      <c r="A77" s="1" t="s">
        <v>960</v>
      </c>
      <c r="B77" s="50" t="s">
        <v>200</v>
      </c>
      <c r="C77" s="41"/>
      <c r="D77" s="2">
        <f t="shared" si="23"/>
        <v>12282090</v>
      </c>
      <c r="E77" s="3">
        <v>12082090</v>
      </c>
      <c r="F77" s="19">
        <v>0</v>
      </c>
      <c r="G77" s="3">
        <v>0</v>
      </c>
      <c r="H77" s="3">
        <v>0</v>
      </c>
      <c r="I77" s="3">
        <f t="shared" si="24"/>
        <v>0</v>
      </c>
      <c r="J77" s="3">
        <v>0</v>
      </c>
      <c r="K77" s="3">
        <v>0</v>
      </c>
      <c r="L77" s="6">
        <v>0</v>
      </c>
      <c r="M77" s="3">
        <f>L77*2605</f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200000</v>
      </c>
    </row>
    <row r="78" spans="1:19" ht="19.5" customHeight="1">
      <c r="A78" s="1" t="s">
        <v>961</v>
      </c>
      <c r="B78" s="50" t="s">
        <v>201</v>
      </c>
      <c r="C78" s="41"/>
      <c r="D78" s="2">
        <f t="shared" si="23"/>
        <v>14996157.5</v>
      </c>
      <c r="E78" s="3">
        <v>0</v>
      </c>
      <c r="F78" s="19">
        <v>0</v>
      </c>
      <c r="G78" s="3">
        <v>0</v>
      </c>
      <c r="H78" s="3">
        <v>1512.8</v>
      </c>
      <c r="I78" s="3">
        <f t="shared" si="24"/>
        <v>4992240</v>
      </c>
      <c r="J78" s="3">
        <v>0</v>
      </c>
      <c r="K78" s="3">
        <v>0</v>
      </c>
      <c r="L78" s="6">
        <v>3763.5</v>
      </c>
      <c r="M78" s="3">
        <f>L78*2605</f>
        <v>9803917.5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200000</v>
      </c>
    </row>
    <row r="79" spans="1:19" ht="19.5" customHeight="1">
      <c r="A79" s="1" t="s">
        <v>962</v>
      </c>
      <c r="B79" s="50" t="s">
        <v>202</v>
      </c>
      <c r="C79" s="41"/>
      <c r="D79" s="2">
        <f t="shared" si="23"/>
        <v>18979990</v>
      </c>
      <c r="E79" s="3">
        <v>13339280</v>
      </c>
      <c r="F79" s="19">
        <v>0</v>
      </c>
      <c r="G79" s="3">
        <v>0</v>
      </c>
      <c r="H79" s="3">
        <v>1648.7</v>
      </c>
      <c r="I79" s="3">
        <f t="shared" si="24"/>
        <v>5440710</v>
      </c>
      <c r="J79" s="3">
        <v>0</v>
      </c>
      <c r="K79" s="3">
        <v>0</v>
      </c>
      <c r="L79" s="6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200000</v>
      </c>
    </row>
    <row r="80" spans="1:19" ht="19.5" customHeight="1">
      <c r="A80" s="1" t="s">
        <v>963</v>
      </c>
      <c r="B80" s="37" t="s">
        <v>203</v>
      </c>
      <c r="C80" s="41"/>
      <c r="D80" s="2">
        <f t="shared" si="23"/>
        <v>3523719</v>
      </c>
      <c r="E80" s="3">
        <v>683930</v>
      </c>
      <c r="F80" s="19">
        <v>0</v>
      </c>
      <c r="G80" s="3">
        <v>0</v>
      </c>
      <c r="H80" s="3">
        <v>253.4</v>
      </c>
      <c r="I80" s="3">
        <f aca="true" t="shared" si="25" ref="I80:I89">H80*5300</f>
        <v>1343020</v>
      </c>
      <c r="J80" s="3">
        <v>0</v>
      </c>
      <c r="K80" s="3">
        <v>0</v>
      </c>
      <c r="L80" s="6">
        <v>497.8</v>
      </c>
      <c r="M80" s="3">
        <f aca="true" t="shared" si="26" ref="M80:M89">L80*2605</f>
        <v>1296769</v>
      </c>
      <c r="N80" s="3">
        <f>N754</f>
        <v>0</v>
      </c>
      <c r="O80" s="3">
        <f>O754</f>
        <v>0</v>
      </c>
      <c r="P80" s="3">
        <f>P752</f>
        <v>0</v>
      </c>
      <c r="Q80" s="3">
        <f>Q752</f>
        <v>0</v>
      </c>
      <c r="R80" s="3">
        <v>0</v>
      </c>
      <c r="S80" s="3">
        <v>200000</v>
      </c>
    </row>
    <row r="81" spans="1:19" ht="19.5" customHeight="1">
      <c r="A81" s="1" t="s">
        <v>964</v>
      </c>
      <c r="B81" s="37" t="s">
        <v>204</v>
      </c>
      <c r="C81" s="41"/>
      <c r="D81" s="2">
        <f t="shared" si="23"/>
        <v>3551717.5</v>
      </c>
      <c r="E81" s="3">
        <v>641940</v>
      </c>
      <c r="F81" s="19">
        <v>0</v>
      </c>
      <c r="G81" s="3">
        <v>0</v>
      </c>
      <c r="H81" s="3">
        <v>275.6</v>
      </c>
      <c r="I81" s="3">
        <f t="shared" si="25"/>
        <v>1460680.0000000002</v>
      </c>
      <c r="J81" s="3">
        <v>0</v>
      </c>
      <c r="K81" s="3">
        <v>0</v>
      </c>
      <c r="L81" s="3">
        <v>479.5</v>
      </c>
      <c r="M81" s="3">
        <f t="shared" si="26"/>
        <v>1249097.5</v>
      </c>
      <c r="N81" s="3">
        <f>N782</f>
        <v>0</v>
      </c>
      <c r="O81" s="3">
        <f>O782</f>
        <v>0</v>
      </c>
      <c r="P81" s="3">
        <v>0</v>
      </c>
      <c r="Q81" s="3">
        <f>Q779</f>
        <v>0</v>
      </c>
      <c r="R81" s="3">
        <v>0</v>
      </c>
      <c r="S81" s="3">
        <v>200000</v>
      </c>
    </row>
    <row r="82" spans="1:19" ht="19.5" customHeight="1">
      <c r="A82" s="1" t="s">
        <v>965</v>
      </c>
      <c r="B82" s="37" t="s">
        <v>910</v>
      </c>
      <c r="C82" s="41"/>
      <c r="D82" s="2">
        <f t="shared" si="23"/>
        <v>6131567.5</v>
      </c>
      <c r="E82" s="3">
        <v>994100</v>
      </c>
      <c r="F82" s="19">
        <v>0</v>
      </c>
      <c r="G82" s="3">
        <v>0</v>
      </c>
      <c r="H82" s="3">
        <v>382.9</v>
      </c>
      <c r="I82" s="3">
        <f t="shared" si="25"/>
        <v>2029369.9999999998</v>
      </c>
      <c r="J82" s="3">
        <v>0</v>
      </c>
      <c r="K82" s="3">
        <f>J82*410</f>
        <v>0</v>
      </c>
      <c r="L82" s="3">
        <v>479.5</v>
      </c>
      <c r="M82" s="3">
        <f t="shared" si="26"/>
        <v>1249097.5</v>
      </c>
      <c r="N82" s="3">
        <v>0</v>
      </c>
      <c r="O82" s="3">
        <v>0</v>
      </c>
      <c r="P82" s="3">
        <v>959000</v>
      </c>
      <c r="Q82" s="3">
        <v>0</v>
      </c>
      <c r="R82" s="3">
        <v>700000</v>
      </c>
      <c r="S82" s="3">
        <v>200000</v>
      </c>
    </row>
    <row r="83" spans="1:19" ht="19.5" customHeight="1">
      <c r="A83" s="1" t="s">
        <v>966</v>
      </c>
      <c r="B83" s="37" t="s">
        <v>205</v>
      </c>
      <c r="C83" s="41"/>
      <c r="D83" s="2">
        <f t="shared" si="23"/>
        <v>6499944.5</v>
      </c>
      <c r="E83" s="3">
        <v>1579250</v>
      </c>
      <c r="F83" s="19">
        <v>0</v>
      </c>
      <c r="G83" s="3">
        <v>0</v>
      </c>
      <c r="H83" s="3">
        <v>592.4</v>
      </c>
      <c r="I83" s="3">
        <f t="shared" si="25"/>
        <v>3139720</v>
      </c>
      <c r="J83" s="3">
        <v>0</v>
      </c>
      <c r="K83" s="3">
        <v>0</v>
      </c>
      <c r="L83" s="3">
        <v>606.9</v>
      </c>
      <c r="M83" s="3">
        <f t="shared" si="26"/>
        <v>1580974.5</v>
      </c>
      <c r="N83" s="3">
        <f>N783</f>
        <v>0</v>
      </c>
      <c r="O83" s="3">
        <f>O783</f>
        <v>0</v>
      </c>
      <c r="P83" s="3">
        <f>P780</f>
        <v>0</v>
      </c>
      <c r="Q83" s="3">
        <f>Q780</f>
        <v>0</v>
      </c>
      <c r="R83" s="3">
        <v>0</v>
      </c>
      <c r="S83" s="3">
        <v>200000</v>
      </c>
    </row>
    <row r="84" spans="1:19" ht="19.5" customHeight="1">
      <c r="A84" s="1" t="s">
        <v>967</v>
      </c>
      <c r="B84" s="37" t="s">
        <v>206</v>
      </c>
      <c r="C84" s="41"/>
      <c r="D84" s="2">
        <f t="shared" si="23"/>
        <v>8509484</v>
      </c>
      <c r="E84" s="3">
        <v>2082851</v>
      </c>
      <c r="F84" s="19">
        <v>0</v>
      </c>
      <c r="G84" s="3">
        <v>0</v>
      </c>
      <c r="H84" s="3">
        <v>783.3</v>
      </c>
      <c r="I84" s="3">
        <f t="shared" si="25"/>
        <v>4151489.9999999995</v>
      </c>
      <c r="J84" s="3">
        <v>0</v>
      </c>
      <c r="K84" s="3">
        <f>J84*410</f>
        <v>0</v>
      </c>
      <c r="L84" s="3">
        <v>796.6</v>
      </c>
      <c r="M84" s="3">
        <f t="shared" si="26"/>
        <v>2075143</v>
      </c>
      <c r="N84" s="3">
        <f>N784</f>
        <v>0</v>
      </c>
      <c r="O84" s="3">
        <f>O784</f>
        <v>0</v>
      </c>
      <c r="P84" s="3">
        <f>P781</f>
        <v>0</v>
      </c>
      <c r="Q84" s="3">
        <f>Q781</f>
        <v>0</v>
      </c>
      <c r="R84" s="3">
        <v>0</v>
      </c>
      <c r="S84" s="3">
        <v>200000</v>
      </c>
    </row>
    <row r="85" spans="1:19" ht="19.5" customHeight="1">
      <c r="A85" s="1" t="s">
        <v>968</v>
      </c>
      <c r="B85" s="37" t="s">
        <v>207</v>
      </c>
      <c r="C85" s="1"/>
      <c r="D85" s="2">
        <f t="shared" si="23"/>
        <v>7954721</v>
      </c>
      <c r="E85" s="3">
        <v>1902040</v>
      </c>
      <c r="F85" s="19">
        <v>0</v>
      </c>
      <c r="G85" s="3">
        <v>0</v>
      </c>
      <c r="H85" s="3">
        <v>784.7</v>
      </c>
      <c r="I85" s="3">
        <f t="shared" si="25"/>
        <v>4158910.0000000005</v>
      </c>
      <c r="J85" s="3">
        <v>0</v>
      </c>
      <c r="K85" s="3">
        <f>J85*410</f>
        <v>0</v>
      </c>
      <c r="L85" s="3">
        <v>650.2</v>
      </c>
      <c r="M85" s="3">
        <f t="shared" si="26"/>
        <v>1693771.0000000002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200000</v>
      </c>
    </row>
    <row r="86" spans="1:19" ht="19.5" customHeight="1">
      <c r="A86" s="1" t="s">
        <v>969</v>
      </c>
      <c r="B86" s="37" t="s">
        <v>208</v>
      </c>
      <c r="C86" s="41"/>
      <c r="D86" s="2">
        <f t="shared" si="23"/>
        <v>4283872.5</v>
      </c>
      <c r="E86" s="3">
        <v>966917</v>
      </c>
      <c r="F86" s="19">
        <v>0</v>
      </c>
      <c r="G86" s="3">
        <v>0</v>
      </c>
      <c r="H86" s="3">
        <v>371.3</v>
      </c>
      <c r="I86" s="3">
        <f t="shared" si="25"/>
        <v>1967890</v>
      </c>
      <c r="J86" s="3">
        <v>0</v>
      </c>
      <c r="K86" s="3">
        <v>0</v>
      </c>
      <c r="L86" s="3">
        <v>441.1</v>
      </c>
      <c r="M86" s="3">
        <f t="shared" si="26"/>
        <v>1149065.5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200000</v>
      </c>
    </row>
    <row r="87" spans="1:19" ht="19.5" customHeight="1">
      <c r="A87" s="1" t="s">
        <v>970</v>
      </c>
      <c r="B87" s="37" t="s">
        <v>209</v>
      </c>
      <c r="C87" s="41"/>
      <c r="D87" s="2">
        <f t="shared" si="23"/>
        <v>4753097</v>
      </c>
      <c r="E87" s="3">
        <v>994342</v>
      </c>
      <c r="F87" s="19">
        <v>0</v>
      </c>
      <c r="G87" s="3">
        <v>0</v>
      </c>
      <c r="H87" s="3">
        <v>374.1</v>
      </c>
      <c r="I87" s="3">
        <f t="shared" si="25"/>
        <v>1982730.0000000002</v>
      </c>
      <c r="J87" s="3">
        <v>0</v>
      </c>
      <c r="K87" s="3">
        <v>0</v>
      </c>
      <c r="L87" s="3">
        <v>605</v>
      </c>
      <c r="M87" s="3">
        <f t="shared" si="26"/>
        <v>1576025</v>
      </c>
      <c r="N87" s="3">
        <f aca="true" t="shared" si="27" ref="N87:Q89">N743</f>
        <v>0</v>
      </c>
      <c r="O87" s="3">
        <f t="shared" si="27"/>
        <v>0</v>
      </c>
      <c r="P87" s="3">
        <v>0</v>
      </c>
      <c r="Q87" s="3">
        <f t="shared" si="27"/>
        <v>0</v>
      </c>
      <c r="R87" s="3">
        <v>0</v>
      </c>
      <c r="S87" s="3">
        <v>200000</v>
      </c>
    </row>
    <row r="88" spans="1:19" ht="19.5" customHeight="1">
      <c r="A88" s="1" t="s">
        <v>971</v>
      </c>
      <c r="B88" s="50" t="s">
        <v>210</v>
      </c>
      <c r="C88" s="41"/>
      <c r="D88" s="2">
        <f t="shared" si="23"/>
        <v>4200802</v>
      </c>
      <c r="E88" s="3">
        <v>930512</v>
      </c>
      <c r="F88" s="19">
        <v>0</v>
      </c>
      <c r="G88" s="3">
        <v>0</v>
      </c>
      <c r="H88" s="3">
        <v>579.3</v>
      </c>
      <c r="I88" s="3">
        <f t="shared" si="25"/>
        <v>3070289.9999999995</v>
      </c>
      <c r="J88" s="3">
        <v>0</v>
      </c>
      <c r="K88" s="3">
        <v>0</v>
      </c>
      <c r="L88" s="3">
        <v>0</v>
      </c>
      <c r="M88" s="3">
        <f t="shared" si="26"/>
        <v>0</v>
      </c>
      <c r="N88" s="3">
        <f t="shared" si="27"/>
        <v>0</v>
      </c>
      <c r="O88" s="3">
        <f t="shared" si="27"/>
        <v>0</v>
      </c>
      <c r="P88" s="3">
        <v>0</v>
      </c>
      <c r="Q88" s="3">
        <f t="shared" si="27"/>
        <v>0</v>
      </c>
      <c r="R88" s="3">
        <v>0</v>
      </c>
      <c r="S88" s="3">
        <v>200000</v>
      </c>
    </row>
    <row r="89" spans="1:19" ht="19.5" customHeight="1">
      <c r="A89" s="1" t="s">
        <v>972</v>
      </c>
      <c r="B89" s="50" t="s">
        <v>211</v>
      </c>
      <c r="C89" s="41"/>
      <c r="D89" s="2">
        <f t="shared" si="23"/>
        <v>3054200</v>
      </c>
      <c r="E89" s="3">
        <v>925000</v>
      </c>
      <c r="F89" s="19">
        <v>0</v>
      </c>
      <c r="G89" s="3">
        <v>0</v>
      </c>
      <c r="H89" s="3">
        <v>364</v>
      </c>
      <c r="I89" s="3">
        <f t="shared" si="25"/>
        <v>1929200</v>
      </c>
      <c r="J89" s="3">
        <v>0</v>
      </c>
      <c r="K89" s="3">
        <v>0</v>
      </c>
      <c r="L89" s="3">
        <v>0</v>
      </c>
      <c r="M89" s="3">
        <f t="shared" si="26"/>
        <v>0</v>
      </c>
      <c r="N89" s="3">
        <f t="shared" si="27"/>
        <v>0</v>
      </c>
      <c r="O89" s="3">
        <f t="shared" si="27"/>
        <v>0</v>
      </c>
      <c r="P89" s="3">
        <v>0</v>
      </c>
      <c r="Q89" s="3">
        <f t="shared" si="27"/>
        <v>0</v>
      </c>
      <c r="R89" s="3">
        <v>0</v>
      </c>
      <c r="S89" s="3">
        <v>200000</v>
      </c>
    </row>
    <row r="90" spans="1:19" ht="39.75" customHeight="1">
      <c r="A90" s="60" t="s">
        <v>256</v>
      </c>
      <c r="B90" s="60"/>
      <c r="C90" s="44"/>
      <c r="D90" s="57">
        <f>SUM(D91:D92)</f>
        <v>8046660.15</v>
      </c>
      <c r="E90" s="57">
        <f aca="true" t="shared" si="28" ref="E90:S90">SUM(E91:E92)</f>
        <v>1808115</v>
      </c>
      <c r="F90" s="58">
        <f t="shared" si="28"/>
        <v>0</v>
      </c>
      <c r="G90" s="57">
        <f t="shared" si="28"/>
        <v>0</v>
      </c>
      <c r="H90" s="57">
        <f t="shared" si="28"/>
        <v>586.7</v>
      </c>
      <c r="I90" s="57">
        <f t="shared" si="28"/>
        <v>3109510</v>
      </c>
      <c r="J90" s="57">
        <f t="shared" si="28"/>
        <v>0</v>
      </c>
      <c r="K90" s="57">
        <f t="shared" si="28"/>
        <v>0</v>
      </c>
      <c r="L90" s="57">
        <f t="shared" si="28"/>
        <v>939.4300000000001</v>
      </c>
      <c r="M90" s="57">
        <f t="shared" si="28"/>
        <v>2447215.15</v>
      </c>
      <c r="N90" s="57">
        <f t="shared" si="28"/>
        <v>134.2</v>
      </c>
      <c r="O90" s="57">
        <f t="shared" si="28"/>
        <v>281820</v>
      </c>
      <c r="P90" s="57">
        <f t="shared" si="28"/>
        <v>0</v>
      </c>
      <c r="Q90" s="57">
        <f t="shared" si="28"/>
        <v>0</v>
      </c>
      <c r="R90" s="57">
        <f t="shared" si="28"/>
        <v>0</v>
      </c>
      <c r="S90" s="57">
        <f t="shared" si="28"/>
        <v>400000</v>
      </c>
    </row>
    <row r="91" spans="1:19" ht="19.5" customHeight="1">
      <c r="A91" s="1" t="s">
        <v>973</v>
      </c>
      <c r="B91" s="39" t="s">
        <v>257</v>
      </c>
      <c r="C91" s="41"/>
      <c r="D91" s="2">
        <f>SUM(E91,G91,I91,K91,M91,O91,P91,Q91,R91,S91)</f>
        <v>3536726</v>
      </c>
      <c r="E91" s="3">
        <v>788775</v>
      </c>
      <c r="F91" s="19">
        <v>0</v>
      </c>
      <c r="G91" s="3">
        <v>0</v>
      </c>
      <c r="H91" s="3">
        <v>246</v>
      </c>
      <c r="I91" s="3">
        <v>1303800</v>
      </c>
      <c r="J91" s="3">
        <v>0</v>
      </c>
      <c r="K91" s="3">
        <v>0</v>
      </c>
      <c r="L91" s="3">
        <v>430.2</v>
      </c>
      <c r="M91" s="3">
        <v>1120671</v>
      </c>
      <c r="N91" s="3">
        <v>58.8</v>
      </c>
      <c r="O91" s="3">
        <v>123480</v>
      </c>
      <c r="P91" s="3">
        <v>0</v>
      </c>
      <c r="Q91" s="3">
        <v>0</v>
      </c>
      <c r="R91" s="3">
        <v>0</v>
      </c>
      <c r="S91" s="3">
        <v>200000</v>
      </c>
    </row>
    <row r="92" spans="1:19" ht="19.5" customHeight="1">
      <c r="A92" s="1" t="s">
        <v>974</v>
      </c>
      <c r="B92" s="39" t="s">
        <v>258</v>
      </c>
      <c r="C92" s="41"/>
      <c r="D92" s="2">
        <f>SUM(E92,G92,I92,K92,M92,O92,P92,Q92,R92,S92)</f>
        <v>4509934.15</v>
      </c>
      <c r="E92" s="3">
        <v>1019340</v>
      </c>
      <c r="F92" s="19">
        <v>0</v>
      </c>
      <c r="G92" s="3">
        <v>0</v>
      </c>
      <c r="H92" s="3">
        <v>340.7</v>
      </c>
      <c r="I92" s="3">
        <v>1805710</v>
      </c>
      <c r="J92" s="3">
        <v>0</v>
      </c>
      <c r="K92" s="3">
        <v>0</v>
      </c>
      <c r="L92" s="3">
        <v>509.23</v>
      </c>
      <c r="M92" s="3">
        <v>1326544.15</v>
      </c>
      <c r="N92" s="3">
        <v>75.4</v>
      </c>
      <c r="O92" s="3">
        <v>158340</v>
      </c>
      <c r="P92" s="3">
        <v>0</v>
      </c>
      <c r="Q92" s="3">
        <v>0</v>
      </c>
      <c r="R92" s="3">
        <v>0</v>
      </c>
      <c r="S92" s="3">
        <v>200000</v>
      </c>
    </row>
    <row r="93" spans="1:19" ht="39.75" customHeight="1">
      <c r="A93" s="60" t="s">
        <v>255</v>
      </c>
      <c r="B93" s="60"/>
      <c r="C93" s="44"/>
      <c r="D93" s="57">
        <f>SUM(D94:D96)</f>
        <v>15979808</v>
      </c>
      <c r="E93" s="57">
        <f aca="true" t="shared" si="29" ref="E93:S93">SUM(E94:E96)</f>
        <v>3132285</v>
      </c>
      <c r="F93" s="58">
        <f t="shared" si="29"/>
        <v>0</v>
      </c>
      <c r="G93" s="57">
        <f t="shared" si="29"/>
        <v>0</v>
      </c>
      <c r="H93" s="57">
        <f t="shared" si="29"/>
        <v>1357.5500000000002</v>
      </c>
      <c r="I93" s="57">
        <f t="shared" si="29"/>
        <v>7195015</v>
      </c>
      <c r="J93" s="57">
        <f t="shared" si="29"/>
        <v>0</v>
      </c>
      <c r="K93" s="57">
        <f t="shared" si="29"/>
        <v>0</v>
      </c>
      <c r="L93" s="57">
        <f t="shared" si="29"/>
        <v>929.6</v>
      </c>
      <c r="M93" s="57">
        <f t="shared" si="29"/>
        <v>2421608</v>
      </c>
      <c r="N93" s="57">
        <f t="shared" si="29"/>
        <v>77</v>
      </c>
      <c r="O93" s="57">
        <f t="shared" si="29"/>
        <v>161700</v>
      </c>
      <c r="P93" s="57">
        <f t="shared" si="29"/>
        <v>1069200</v>
      </c>
      <c r="Q93" s="57">
        <f t="shared" si="29"/>
        <v>0</v>
      </c>
      <c r="R93" s="57">
        <f t="shared" si="29"/>
        <v>1400000</v>
      </c>
      <c r="S93" s="57">
        <f t="shared" si="29"/>
        <v>600000</v>
      </c>
    </row>
    <row r="94" spans="1:19" ht="19.5" customHeight="1">
      <c r="A94" s="1" t="s">
        <v>975</v>
      </c>
      <c r="B94" s="39" t="s">
        <v>246</v>
      </c>
      <c r="C94" s="41"/>
      <c r="D94" s="2">
        <f>SUM(E94,G94,I94,K94,M94,O94,P94,Q94,R94,S94)</f>
        <v>5555364.5</v>
      </c>
      <c r="E94" s="3">
        <v>1222722</v>
      </c>
      <c r="F94" s="19">
        <v>0</v>
      </c>
      <c r="G94" s="3">
        <v>0</v>
      </c>
      <c r="H94" s="6">
        <v>415.42</v>
      </c>
      <c r="I94" s="6">
        <v>2201726</v>
      </c>
      <c r="J94" s="3">
        <v>0</v>
      </c>
      <c r="K94" s="3">
        <v>0</v>
      </c>
      <c r="L94" s="3">
        <v>267.3</v>
      </c>
      <c r="M94" s="3">
        <v>696316.5</v>
      </c>
      <c r="N94" s="3">
        <v>0</v>
      </c>
      <c r="O94" s="3">
        <v>0</v>
      </c>
      <c r="P94" s="3">
        <v>534600</v>
      </c>
      <c r="Q94" s="3">
        <v>0</v>
      </c>
      <c r="R94" s="3">
        <v>700000</v>
      </c>
      <c r="S94" s="3">
        <v>200000</v>
      </c>
    </row>
    <row r="95" spans="1:19" ht="19.5" customHeight="1">
      <c r="A95" s="1" t="s">
        <v>976</v>
      </c>
      <c r="B95" s="39" t="s">
        <v>249</v>
      </c>
      <c r="C95" s="41"/>
      <c r="D95" s="2">
        <f>SUM(E95,G95,I95,K95,M95,O95,P95,Q95,R95,S95)</f>
        <v>5419442.5</v>
      </c>
      <c r="E95" s="3">
        <v>881001</v>
      </c>
      <c r="F95" s="19">
        <v>0</v>
      </c>
      <c r="G95" s="3">
        <v>0</v>
      </c>
      <c r="H95" s="3">
        <v>454.25</v>
      </c>
      <c r="I95" s="3">
        <v>2407525</v>
      </c>
      <c r="J95" s="3">
        <v>0</v>
      </c>
      <c r="K95" s="3">
        <v>0</v>
      </c>
      <c r="L95" s="3">
        <v>267.3</v>
      </c>
      <c r="M95" s="3">
        <v>696316.5</v>
      </c>
      <c r="N95" s="3">
        <v>0</v>
      </c>
      <c r="O95" s="3">
        <v>0</v>
      </c>
      <c r="P95" s="3">
        <v>534600</v>
      </c>
      <c r="Q95" s="3">
        <v>0</v>
      </c>
      <c r="R95" s="3">
        <v>700000</v>
      </c>
      <c r="S95" s="3">
        <v>200000</v>
      </c>
    </row>
    <row r="96" spans="1:19" ht="19.5" customHeight="1">
      <c r="A96" s="1" t="s">
        <v>977</v>
      </c>
      <c r="B96" s="39" t="s">
        <v>250</v>
      </c>
      <c r="C96" s="41"/>
      <c r="D96" s="2">
        <f>SUM(E96,G96,I96,K96,M96,O96,P96,Q96,R96,S96)</f>
        <v>5005001</v>
      </c>
      <c r="E96" s="3">
        <v>1028562</v>
      </c>
      <c r="F96" s="19">
        <v>0</v>
      </c>
      <c r="G96" s="3">
        <v>0</v>
      </c>
      <c r="H96" s="3">
        <v>487.88</v>
      </c>
      <c r="I96" s="3">
        <v>2585764</v>
      </c>
      <c r="J96" s="3">
        <v>0</v>
      </c>
      <c r="K96" s="3">
        <v>0</v>
      </c>
      <c r="L96" s="3">
        <v>395</v>
      </c>
      <c r="M96" s="3">
        <v>1028975</v>
      </c>
      <c r="N96" s="3">
        <v>77</v>
      </c>
      <c r="O96" s="3">
        <v>161700</v>
      </c>
      <c r="P96" s="3">
        <v>0</v>
      </c>
      <c r="Q96" s="3">
        <v>0</v>
      </c>
      <c r="R96" s="3">
        <v>0</v>
      </c>
      <c r="S96" s="3">
        <v>200000</v>
      </c>
    </row>
    <row r="97" spans="1:19" ht="39.75" customHeight="1">
      <c r="A97" s="60" t="s">
        <v>259</v>
      </c>
      <c r="B97" s="60"/>
      <c r="C97" s="44"/>
      <c r="D97" s="57">
        <f>SUM(D98:D104)</f>
        <v>29860593.53</v>
      </c>
      <c r="E97" s="57">
        <f aca="true" t="shared" si="30" ref="E97:S97">SUM(E98:E104)</f>
        <v>6426186.33</v>
      </c>
      <c r="F97" s="58">
        <f t="shared" si="30"/>
        <v>0</v>
      </c>
      <c r="G97" s="57">
        <f t="shared" si="30"/>
        <v>0</v>
      </c>
      <c r="H97" s="57">
        <f t="shared" si="30"/>
        <v>2607.19</v>
      </c>
      <c r="I97" s="57">
        <f t="shared" si="30"/>
        <v>11053912</v>
      </c>
      <c r="J97" s="57">
        <f t="shared" si="30"/>
        <v>0</v>
      </c>
      <c r="K97" s="57">
        <f t="shared" si="30"/>
        <v>0</v>
      </c>
      <c r="L97" s="57">
        <f t="shared" si="30"/>
        <v>2100.44</v>
      </c>
      <c r="M97" s="57">
        <f t="shared" si="30"/>
        <v>5471646.2</v>
      </c>
      <c r="N97" s="57">
        <f t="shared" si="30"/>
        <v>281.89</v>
      </c>
      <c r="O97" s="57">
        <f t="shared" si="30"/>
        <v>591969</v>
      </c>
      <c r="P97" s="57">
        <f t="shared" si="30"/>
        <v>2816880</v>
      </c>
      <c r="Q97" s="57">
        <f t="shared" si="30"/>
        <v>0</v>
      </c>
      <c r="R97" s="57">
        <f t="shared" si="30"/>
        <v>2100000</v>
      </c>
      <c r="S97" s="57">
        <f t="shared" si="30"/>
        <v>1400000</v>
      </c>
    </row>
    <row r="98" spans="1:19" ht="19.5" customHeight="1">
      <c r="A98" s="1" t="s">
        <v>978</v>
      </c>
      <c r="B98" s="39" t="s">
        <v>262</v>
      </c>
      <c r="C98" s="41"/>
      <c r="D98" s="2">
        <f aca="true" t="shared" si="31" ref="D98:D104">SUM(E98,G98,I98,K98,M98,O98,P98,Q98,R98,S98)</f>
        <v>3525837</v>
      </c>
      <c r="E98" s="3">
        <v>2441562</v>
      </c>
      <c r="F98" s="19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87.75</v>
      </c>
      <c r="O98" s="3">
        <v>184275</v>
      </c>
      <c r="P98" s="3">
        <v>0</v>
      </c>
      <c r="Q98" s="3">
        <v>0</v>
      </c>
      <c r="R98" s="3">
        <v>700000</v>
      </c>
      <c r="S98" s="3">
        <v>200000</v>
      </c>
    </row>
    <row r="99" spans="1:19" ht="19.5" customHeight="1">
      <c r="A99" s="1" t="s">
        <v>979</v>
      </c>
      <c r="B99" s="39" t="s">
        <v>264</v>
      </c>
      <c r="C99" s="41"/>
      <c r="D99" s="2">
        <f t="shared" si="31"/>
        <v>3923720</v>
      </c>
      <c r="E99" s="3">
        <v>0</v>
      </c>
      <c r="F99" s="19">
        <v>0</v>
      </c>
      <c r="G99" s="3">
        <v>0</v>
      </c>
      <c r="H99" s="3">
        <v>1128.4</v>
      </c>
      <c r="I99" s="3">
        <v>3723720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200000</v>
      </c>
    </row>
    <row r="100" spans="1:19" ht="19.5" customHeight="1">
      <c r="A100" s="1" t="s">
        <v>980</v>
      </c>
      <c r="B100" s="39" t="s">
        <v>265</v>
      </c>
      <c r="C100" s="41"/>
      <c r="D100" s="2">
        <f t="shared" si="31"/>
        <v>1693575.8</v>
      </c>
      <c r="E100" s="3">
        <v>1493575.8</v>
      </c>
      <c r="F100" s="19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200000</v>
      </c>
    </row>
    <row r="101" spans="1:19" ht="19.5" customHeight="1">
      <c r="A101" s="1" t="s">
        <v>981</v>
      </c>
      <c r="B101" s="39" t="s">
        <v>266</v>
      </c>
      <c r="C101" s="41"/>
      <c r="D101" s="2">
        <f t="shared" si="31"/>
        <v>7139475</v>
      </c>
      <c r="E101" s="3">
        <v>1376109</v>
      </c>
      <c r="F101" s="19">
        <v>0</v>
      </c>
      <c r="G101" s="3">
        <v>0</v>
      </c>
      <c r="H101" s="3">
        <v>459.48</v>
      </c>
      <c r="I101" s="3">
        <v>2205504</v>
      </c>
      <c r="J101" s="3">
        <v>0</v>
      </c>
      <c r="K101" s="3">
        <v>0</v>
      </c>
      <c r="L101" s="3">
        <v>536.4</v>
      </c>
      <c r="M101" s="3">
        <v>1397322</v>
      </c>
      <c r="N101" s="3">
        <v>89.4</v>
      </c>
      <c r="O101" s="3">
        <v>187740</v>
      </c>
      <c r="P101" s="3">
        <v>1072800</v>
      </c>
      <c r="Q101" s="3">
        <v>0</v>
      </c>
      <c r="R101" s="3">
        <v>700000</v>
      </c>
      <c r="S101" s="3">
        <v>200000</v>
      </c>
    </row>
    <row r="102" spans="1:19" ht="19.5" customHeight="1">
      <c r="A102" s="1" t="s">
        <v>982</v>
      </c>
      <c r="B102" s="39" t="s">
        <v>272</v>
      </c>
      <c r="C102" s="41"/>
      <c r="D102" s="2">
        <f t="shared" si="31"/>
        <v>5301617.9</v>
      </c>
      <c r="E102" s="3">
        <v>677375.7</v>
      </c>
      <c r="F102" s="19">
        <v>0</v>
      </c>
      <c r="G102" s="3">
        <v>0</v>
      </c>
      <c r="H102" s="3">
        <v>351.87</v>
      </c>
      <c r="I102" s="3">
        <v>1688976</v>
      </c>
      <c r="J102" s="3">
        <v>0</v>
      </c>
      <c r="K102" s="3">
        <v>0</v>
      </c>
      <c r="L102" s="3">
        <v>568.44</v>
      </c>
      <c r="M102" s="3">
        <v>1480786.2</v>
      </c>
      <c r="N102" s="3">
        <v>56</v>
      </c>
      <c r="O102" s="3">
        <v>117600</v>
      </c>
      <c r="P102" s="3">
        <v>1136880</v>
      </c>
      <c r="Q102" s="3">
        <v>0</v>
      </c>
      <c r="R102" s="3">
        <v>0</v>
      </c>
      <c r="S102" s="3">
        <v>200000</v>
      </c>
    </row>
    <row r="103" spans="1:19" ht="19.5" customHeight="1">
      <c r="A103" s="1" t="s">
        <v>983</v>
      </c>
      <c r="B103" s="39" t="s">
        <v>273</v>
      </c>
      <c r="C103" s="41"/>
      <c r="D103" s="2">
        <f t="shared" si="31"/>
        <v>4461860</v>
      </c>
      <c r="E103" s="3">
        <v>0</v>
      </c>
      <c r="F103" s="19">
        <v>0</v>
      </c>
      <c r="G103" s="3">
        <v>0</v>
      </c>
      <c r="H103" s="3">
        <v>464</v>
      </c>
      <c r="I103" s="3">
        <v>2459200</v>
      </c>
      <c r="J103" s="3">
        <v>0</v>
      </c>
      <c r="K103" s="3">
        <v>0</v>
      </c>
      <c r="L103" s="3">
        <v>692</v>
      </c>
      <c r="M103" s="3">
        <v>1802660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200000</v>
      </c>
    </row>
    <row r="104" spans="1:19" ht="19.5" customHeight="1">
      <c r="A104" s="1" t="s">
        <v>984</v>
      </c>
      <c r="B104" s="39" t="s">
        <v>274</v>
      </c>
      <c r="C104" s="41"/>
      <c r="D104" s="2">
        <f t="shared" si="31"/>
        <v>3814507.83</v>
      </c>
      <c r="E104" s="3">
        <v>437563.83</v>
      </c>
      <c r="F104" s="19">
        <v>0</v>
      </c>
      <c r="G104" s="3">
        <v>0</v>
      </c>
      <c r="H104" s="3">
        <v>203.44</v>
      </c>
      <c r="I104" s="3">
        <v>976512</v>
      </c>
      <c r="J104" s="3">
        <v>0</v>
      </c>
      <c r="K104" s="3">
        <v>0</v>
      </c>
      <c r="L104" s="3">
        <v>303.6</v>
      </c>
      <c r="M104" s="3">
        <v>790878</v>
      </c>
      <c r="N104" s="3">
        <v>48.74</v>
      </c>
      <c r="O104" s="3">
        <v>102354</v>
      </c>
      <c r="P104" s="3">
        <v>607200</v>
      </c>
      <c r="Q104" s="3">
        <v>0</v>
      </c>
      <c r="R104" s="3">
        <v>700000</v>
      </c>
      <c r="S104" s="3">
        <v>200000</v>
      </c>
    </row>
    <row r="105" spans="1:19" ht="39.75" customHeight="1">
      <c r="A105" s="60" t="s">
        <v>278</v>
      </c>
      <c r="B105" s="60"/>
      <c r="C105" s="44"/>
      <c r="D105" s="57">
        <f>SUM(D106)</f>
        <v>3933362.15</v>
      </c>
      <c r="E105" s="57">
        <f aca="true" t="shared" si="32" ref="E105:S105">SUM(E106)</f>
        <v>704922.15</v>
      </c>
      <c r="F105" s="58">
        <f t="shared" si="32"/>
        <v>0</v>
      </c>
      <c r="G105" s="57">
        <f t="shared" si="32"/>
        <v>0</v>
      </c>
      <c r="H105" s="57">
        <f t="shared" si="32"/>
        <v>280</v>
      </c>
      <c r="I105" s="57">
        <f t="shared" si="32"/>
        <v>1344000</v>
      </c>
      <c r="J105" s="57">
        <f t="shared" si="32"/>
        <v>0</v>
      </c>
      <c r="K105" s="57">
        <f t="shared" si="32"/>
        <v>0</v>
      </c>
      <c r="L105" s="57">
        <f t="shared" si="32"/>
        <v>348</v>
      </c>
      <c r="M105" s="57">
        <f t="shared" si="32"/>
        <v>906540</v>
      </c>
      <c r="N105" s="57">
        <f t="shared" si="32"/>
        <v>39</v>
      </c>
      <c r="O105" s="57">
        <f t="shared" si="32"/>
        <v>81900</v>
      </c>
      <c r="P105" s="57">
        <f t="shared" si="32"/>
        <v>696000</v>
      </c>
      <c r="Q105" s="57">
        <f t="shared" si="32"/>
        <v>0</v>
      </c>
      <c r="R105" s="57">
        <f t="shared" si="32"/>
        <v>0</v>
      </c>
      <c r="S105" s="57">
        <f t="shared" si="32"/>
        <v>200000</v>
      </c>
    </row>
    <row r="106" spans="1:19" ht="19.5" customHeight="1">
      <c r="A106" s="1" t="s">
        <v>985</v>
      </c>
      <c r="B106" s="39" t="s">
        <v>277</v>
      </c>
      <c r="C106" s="41"/>
      <c r="D106" s="2">
        <f>SUM(E106,G106,I106,K106,M106,O106,P106,Q106,R106,S106)</f>
        <v>3933362.15</v>
      </c>
      <c r="E106" s="3">
        <v>704922.15</v>
      </c>
      <c r="F106" s="19">
        <v>0</v>
      </c>
      <c r="G106" s="3">
        <v>0</v>
      </c>
      <c r="H106" s="3">
        <v>280</v>
      </c>
      <c r="I106" s="3">
        <v>1344000</v>
      </c>
      <c r="J106" s="3">
        <v>0</v>
      </c>
      <c r="K106" s="3">
        <v>0</v>
      </c>
      <c r="L106" s="3">
        <v>348</v>
      </c>
      <c r="M106" s="3">
        <v>906540</v>
      </c>
      <c r="N106" s="3">
        <v>39</v>
      </c>
      <c r="O106" s="3">
        <v>81900</v>
      </c>
      <c r="P106" s="3">
        <v>696000</v>
      </c>
      <c r="Q106" s="3">
        <v>0</v>
      </c>
      <c r="R106" s="3">
        <v>0</v>
      </c>
      <c r="S106" s="3">
        <v>200000</v>
      </c>
    </row>
    <row r="107" spans="1:19" ht="39.75" customHeight="1">
      <c r="A107" s="60" t="s">
        <v>305</v>
      </c>
      <c r="B107" s="60"/>
      <c r="C107" s="44"/>
      <c r="D107" s="57">
        <f>SUM(D108:D115)</f>
        <v>92698889.25</v>
      </c>
      <c r="E107" s="57">
        <f aca="true" t="shared" si="33" ref="E107:S107">SUM(E108:E115)</f>
        <v>22563066.599999998</v>
      </c>
      <c r="F107" s="58">
        <f t="shared" si="33"/>
        <v>0</v>
      </c>
      <c r="G107" s="57">
        <f t="shared" si="33"/>
        <v>0</v>
      </c>
      <c r="H107" s="57">
        <f t="shared" si="33"/>
        <v>6105.6</v>
      </c>
      <c r="I107" s="57">
        <f t="shared" si="33"/>
        <v>28872280</v>
      </c>
      <c r="J107" s="57">
        <f t="shared" si="33"/>
        <v>1267.4999999999998</v>
      </c>
      <c r="K107" s="57">
        <f t="shared" si="33"/>
        <v>3675750</v>
      </c>
      <c r="L107" s="57">
        <f t="shared" si="33"/>
        <v>7662.9299999999985</v>
      </c>
      <c r="M107" s="57">
        <f t="shared" si="33"/>
        <v>19961932.65</v>
      </c>
      <c r="N107" s="57">
        <f t="shared" si="33"/>
        <v>0</v>
      </c>
      <c r="O107" s="57">
        <f t="shared" si="33"/>
        <v>0</v>
      </c>
      <c r="P107" s="57">
        <f t="shared" si="33"/>
        <v>15325860</v>
      </c>
      <c r="Q107" s="57">
        <f t="shared" si="33"/>
        <v>0</v>
      </c>
      <c r="R107" s="57">
        <f t="shared" si="33"/>
        <v>700000</v>
      </c>
      <c r="S107" s="57">
        <f t="shared" si="33"/>
        <v>1600000</v>
      </c>
    </row>
    <row r="108" spans="1:19" ht="19.5" customHeight="1">
      <c r="A108" s="1" t="s">
        <v>986</v>
      </c>
      <c r="B108" s="51" t="s">
        <v>281</v>
      </c>
      <c r="C108" s="41"/>
      <c r="D108" s="2">
        <f aca="true" t="shared" si="34" ref="D108:D115">SUM(E108,G108,I108,K108,M108,O108,P108,Q108,R108,S108)</f>
        <v>17640141.5</v>
      </c>
      <c r="E108" s="3">
        <v>4282441.5</v>
      </c>
      <c r="F108" s="19">
        <v>0</v>
      </c>
      <c r="G108" s="3">
        <v>0</v>
      </c>
      <c r="H108" s="3">
        <v>970.7</v>
      </c>
      <c r="I108" s="3">
        <v>5144710</v>
      </c>
      <c r="J108" s="3">
        <v>644.8</v>
      </c>
      <c r="K108" s="3">
        <v>1869920</v>
      </c>
      <c r="L108" s="3">
        <v>1334</v>
      </c>
      <c r="M108" s="3">
        <v>3475070</v>
      </c>
      <c r="N108" s="3">
        <v>0</v>
      </c>
      <c r="O108" s="3">
        <v>0</v>
      </c>
      <c r="P108" s="3">
        <v>2668000</v>
      </c>
      <c r="Q108" s="3">
        <v>0</v>
      </c>
      <c r="R108" s="3">
        <v>0</v>
      </c>
      <c r="S108" s="3">
        <v>200000</v>
      </c>
    </row>
    <row r="109" spans="1:19" ht="19.5" customHeight="1">
      <c r="A109" s="1" t="s">
        <v>987</v>
      </c>
      <c r="B109" s="51" t="s">
        <v>282</v>
      </c>
      <c r="C109" s="41"/>
      <c r="D109" s="2">
        <f t="shared" si="34"/>
        <v>16139003.3</v>
      </c>
      <c r="E109" s="3">
        <v>3494394.6</v>
      </c>
      <c r="F109" s="19">
        <v>0</v>
      </c>
      <c r="G109" s="3">
        <v>0</v>
      </c>
      <c r="H109" s="3">
        <v>814.3</v>
      </c>
      <c r="I109" s="3">
        <v>4315790</v>
      </c>
      <c r="J109" s="3">
        <v>505.4</v>
      </c>
      <c r="K109" s="3">
        <v>1465660</v>
      </c>
      <c r="L109" s="3">
        <v>1446.94</v>
      </c>
      <c r="M109" s="3">
        <v>3769278.7</v>
      </c>
      <c r="N109" s="3">
        <v>0</v>
      </c>
      <c r="O109" s="3">
        <v>0</v>
      </c>
      <c r="P109" s="3">
        <v>2893880</v>
      </c>
      <c r="Q109" s="3">
        <v>0</v>
      </c>
      <c r="R109" s="3">
        <v>0</v>
      </c>
      <c r="S109" s="3">
        <v>200000</v>
      </c>
    </row>
    <row r="110" spans="1:19" ht="19.5" customHeight="1">
      <c r="A110" s="1" t="s">
        <v>988</v>
      </c>
      <c r="B110" s="51" t="s">
        <v>283</v>
      </c>
      <c r="C110" s="41"/>
      <c r="D110" s="2">
        <f t="shared" si="34"/>
        <v>14767623.1</v>
      </c>
      <c r="E110" s="3">
        <v>3859658.1</v>
      </c>
      <c r="F110" s="19">
        <v>0</v>
      </c>
      <c r="G110" s="3">
        <v>0</v>
      </c>
      <c r="H110" s="3">
        <v>805.7</v>
      </c>
      <c r="I110" s="3">
        <v>4270210</v>
      </c>
      <c r="J110" s="3">
        <v>49.2</v>
      </c>
      <c r="K110" s="3">
        <v>142680</v>
      </c>
      <c r="L110" s="3">
        <v>1215</v>
      </c>
      <c r="M110" s="3">
        <v>3165075</v>
      </c>
      <c r="N110" s="3">
        <v>0</v>
      </c>
      <c r="O110" s="3">
        <v>0</v>
      </c>
      <c r="P110" s="3">
        <v>2430000</v>
      </c>
      <c r="Q110" s="3">
        <v>0</v>
      </c>
      <c r="R110" s="3">
        <v>700000</v>
      </c>
      <c r="S110" s="3">
        <v>200000</v>
      </c>
    </row>
    <row r="111" spans="1:19" ht="19.5" customHeight="1">
      <c r="A111" s="1" t="s">
        <v>989</v>
      </c>
      <c r="B111" s="51" t="s">
        <v>284</v>
      </c>
      <c r="C111" s="41"/>
      <c r="D111" s="2">
        <f t="shared" si="34"/>
        <v>7353664.5</v>
      </c>
      <c r="E111" s="3">
        <v>1556920.5</v>
      </c>
      <c r="F111" s="19">
        <v>0</v>
      </c>
      <c r="G111" s="3">
        <v>0</v>
      </c>
      <c r="H111" s="3">
        <v>544.4</v>
      </c>
      <c r="I111" s="3">
        <v>2885320</v>
      </c>
      <c r="J111" s="3">
        <v>0</v>
      </c>
      <c r="K111" s="3">
        <v>0</v>
      </c>
      <c r="L111" s="3">
        <v>588.8</v>
      </c>
      <c r="M111" s="3">
        <v>1533824</v>
      </c>
      <c r="N111" s="3">
        <v>0</v>
      </c>
      <c r="O111" s="3">
        <v>0</v>
      </c>
      <c r="P111" s="3">
        <v>1177600</v>
      </c>
      <c r="Q111" s="3">
        <v>0</v>
      </c>
      <c r="R111" s="3">
        <v>0</v>
      </c>
      <c r="S111" s="3">
        <v>200000</v>
      </c>
    </row>
    <row r="112" spans="1:19" ht="19.5" customHeight="1">
      <c r="A112" s="1" t="s">
        <v>990</v>
      </c>
      <c r="B112" s="51" t="s">
        <v>286</v>
      </c>
      <c r="C112" s="41"/>
      <c r="D112" s="2">
        <f t="shared" si="34"/>
        <v>8121013.35</v>
      </c>
      <c r="E112" s="3">
        <v>1667591.7</v>
      </c>
      <c r="F112" s="19">
        <v>0</v>
      </c>
      <c r="G112" s="3">
        <v>0</v>
      </c>
      <c r="H112" s="3">
        <v>578</v>
      </c>
      <c r="I112" s="3">
        <v>3063400</v>
      </c>
      <c r="J112" s="3">
        <v>0</v>
      </c>
      <c r="K112" s="3">
        <v>0</v>
      </c>
      <c r="L112" s="3">
        <v>692.73</v>
      </c>
      <c r="M112" s="3">
        <v>1804561.65</v>
      </c>
      <c r="N112" s="3">
        <v>0</v>
      </c>
      <c r="O112" s="3">
        <v>0</v>
      </c>
      <c r="P112" s="3">
        <v>1385460</v>
      </c>
      <c r="Q112" s="3">
        <v>0</v>
      </c>
      <c r="R112" s="3">
        <v>0</v>
      </c>
      <c r="S112" s="3">
        <v>200000</v>
      </c>
    </row>
    <row r="113" spans="1:19" ht="19.5" customHeight="1">
      <c r="A113" s="1" t="s">
        <v>991</v>
      </c>
      <c r="B113" s="51" t="s">
        <v>287</v>
      </c>
      <c r="C113" s="41"/>
      <c r="D113" s="2">
        <f t="shared" si="34"/>
        <v>12619955.8</v>
      </c>
      <c r="E113" s="3">
        <v>3851382</v>
      </c>
      <c r="F113" s="19">
        <v>0</v>
      </c>
      <c r="G113" s="3">
        <v>0</v>
      </c>
      <c r="H113" s="3">
        <v>877.5</v>
      </c>
      <c r="I113" s="3">
        <v>2895750</v>
      </c>
      <c r="J113" s="3">
        <v>41.8</v>
      </c>
      <c r="K113" s="3">
        <v>121220</v>
      </c>
      <c r="L113" s="3">
        <v>1205.56</v>
      </c>
      <c r="M113" s="3">
        <v>3140483.8</v>
      </c>
      <c r="N113" s="3">
        <v>0</v>
      </c>
      <c r="O113" s="3">
        <v>0</v>
      </c>
      <c r="P113" s="3">
        <v>2411120</v>
      </c>
      <c r="Q113" s="3">
        <v>0</v>
      </c>
      <c r="R113" s="3">
        <v>0</v>
      </c>
      <c r="S113" s="3">
        <v>200000</v>
      </c>
    </row>
    <row r="114" spans="1:19" ht="19.5" customHeight="1">
      <c r="A114" s="1" t="s">
        <v>992</v>
      </c>
      <c r="B114" s="51" t="s">
        <v>296</v>
      </c>
      <c r="C114" s="41"/>
      <c r="D114" s="2">
        <f t="shared" si="34"/>
        <v>3638640</v>
      </c>
      <c r="E114" s="3">
        <v>0</v>
      </c>
      <c r="F114" s="19">
        <v>0</v>
      </c>
      <c r="G114" s="3">
        <v>0</v>
      </c>
      <c r="H114" s="3">
        <v>648.8</v>
      </c>
      <c r="I114" s="3">
        <v>3438640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200000</v>
      </c>
    </row>
    <row r="115" spans="1:19" ht="19.5" customHeight="1">
      <c r="A115" s="1" t="s">
        <v>993</v>
      </c>
      <c r="B115" s="51" t="s">
        <v>299</v>
      </c>
      <c r="C115" s="41"/>
      <c r="D115" s="2">
        <f t="shared" si="34"/>
        <v>12418847.7</v>
      </c>
      <c r="E115" s="3">
        <v>3850678.2</v>
      </c>
      <c r="F115" s="19">
        <v>0</v>
      </c>
      <c r="G115" s="3">
        <v>0</v>
      </c>
      <c r="H115" s="3">
        <v>866.2</v>
      </c>
      <c r="I115" s="3">
        <v>2858460</v>
      </c>
      <c r="J115" s="3">
        <v>26.3</v>
      </c>
      <c r="K115" s="3">
        <v>76270</v>
      </c>
      <c r="L115" s="3">
        <v>1179.9</v>
      </c>
      <c r="M115" s="3">
        <v>3073639.5</v>
      </c>
      <c r="N115" s="3">
        <v>0</v>
      </c>
      <c r="O115" s="3">
        <v>0</v>
      </c>
      <c r="P115" s="3">
        <v>2359800</v>
      </c>
      <c r="Q115" s="3">
        <v>0</v>
      </c>
      <c r="R115" s="3">
        <v>0</v>
      </c>
      <c r="S115" s="3">
        <v>200000</v>
      </c>
    </row>
    <row r="116" spans="1:19" ht="39.75" customHeight="1">
      <c r="A116" s="60" t="s">
        <v>306</v>
      </c>
      <c r="B116" s="60"/>
      <c r="C116" s="44"/>
      <c r="D116" s="57">
        <f>SUM(D117)</f>
        <v>6280145</v>
      </c>
      <c r="E116" s="57">
        <f aca="true" t="shared" si="35" ref="E116:S118">SUM(E117)</f>
        <v>1627376</v>
      </c>
      <c r="F116" s="58">
        <f t="shared" si="35"/>
        <v>0</v>
      </c>
      <c r="G116" s="57">
        <f t="shared" si="35"/>
        <v>0</v>
      </c>
      <c r="H116" s="57">
        <f t="shared" si="35"/>
        <v>430</v>
      </c>
      <c r="I116" s="57">
        <f t="shared" si="35"/>
        <v>1419000</v>
      </c>
      <c r="J116" s="57">
        <f t="shared" si="35"/>
        <v>332.4</v>
      </c>
      <c r="K116" s="57">
        <f t="shared" si="35"/>
        <v>398880</v>
      </c>
      <c r="L116" s="57">
        <f t="shared" si="35"/>
        <v>572.18</v>
      </c>
      <c r="M116" s="57">
        <f t="shared" si="35"/>
        <v>1490529</v>
      </c>
      <c r="N116" s="57">
        <f t="shared" si="35"/>
        <v>0</v>
      </c>
      <c r="O116" s="57">
        <f t="shared" si="35"/>
        <v>0</v>
      </c>
      <c r="P116" s="57">
        <f t="shared" si="35"/>
        <v>1144360</v>
      </c>
      <c r="Q116" s="57">
        <f t="shared" si="35"/>
        <v>0</v>
      </c>
      <c r="R116" s="57">
        <f t="shared" si="35"/>
        <v>0</v>
      </c>
      <c r="S116" s="57">
        <f t="shared" si="35"/>
        <v>200000</v>
      </c>
    </row>
    <row r="117" spans="1:19" ht="19.5" customHeight="1">
      <c r="A117" s="1" t="s">
        <v>994</v>
      </c>
      <c r="B117" s="51" t="s">
        <v>307</v>
      </c>
      <c r="C117" s="41"/>
      <c r="D117" s="2">
        <f aca="true" t="shared" si="36" ref="D117:D285">SUM(E117,G117,I117,K117,M117,O117,P117,Q117,R117,S117)</f>
        <v>6280145</v>
      </c>
      <c r="E117" s="3">
        <v>1627376</v>
      </c>
      <c r="F117" s="19">
        <v>0</v>
      </c>
      <c r="G117" s="3">
        <v>0</v>
      </c>
      <c r="H117" s="3">
        <v>430</v>
      </c>
      <c r="I117" s="3">
        <v>1419000</v>
      </c>
      <c r="J117" s="3">
        <v>332.4</v>
      </c>
      <c r="K117" s="3">
        <v>398880</v>
      </c>
      <c r="L117" s="3">
        <v>572.18</v>
      </c>
      <c r="M117" s="3">
        <v>1490529</v>
      </c>
      <c r="N117" s="3">
        <v>0</v>
      </c>
      <c r="O117" s="3">
        <v>0</v>
      </c>
      <c r="P117" s="3">
        <v>1144360</v>
      </c>
      <c r="Q117" s="3">
        <v>0</v>
      </c>
      <c r="R117" s="3">
        <v>0</v>
      </c>
      <c r="S117" s="3">
        <v>200000</v>
      </c>
    </row>
    <row r="118" spans="1:19" ht="39.75" customHeight="1">
      <c r="A118" s="60" t="s">
        <v>906</v>
      </c>
      <c r="B118" s="60"/>
      <c r="C118" s="44"/>
      <c r="D118" s="57">
        <f>SUM(D119)</f>
        <v>4558796.9</v>
      </c>
      <c r="E118" s="57">
        <f t="shared" si="35"/>
        <v>2018535.9</v>
      </c>
      <c r="F118" s="58">
        <f t="shared" si="35"/>
        <v>0</v>
      </c>
      <c r="G118" s="57">
        <f t="shared" si="35"/>
        <v>0</v>
      </c>
      <c r="H118" s="57">
        <f t="shared" si="35"/>
        <v>0</v>
      </c>
      <c r="I118" s="57">
        <f t="shared" si="35"/>
        <v>0</v>
      </c>
      <c r="J118" s="57">
        <f t="shared" si="35"/>
        <v>0</v>
      </c>
      <c r="K118" s="57">
        <f t="shared" si="35"/>
        <v>0</v>
      </c>
      <c r="L118" s="57">
        <f t="shared" si="35"/>
        <v>508.2</v>
      </c>
      <c r="M118" s="57">
        <f t="shared" si="35"/>
        <v>1323861</v>
      </c>
      <c r="N118" s="57">
        <f t="shared" si="35"/>
        <v>0</v>
      </c>
      <c r="O118" s="57">
        <f t="shared" si="35"/>
        <v>0</v>
      </c>
      <c r="P118" s="57">
        <f t="shared" si="35"/>
        <v>1016400</v>
      </c>
      <c r="Q118" s="57">
        <f t="shared" si="35"/>
        <v>0</v>
      </c>
      <c r="R118" s="57">
        <f t="shared" si="35"/>
        <v>0</v>
      </c>
      <c r="S118" s="57">
        <f t="shared" si="35"/>
        <v>200000</v>
      </c>
    </row>
    <row r="119" spans="1:19" ht="19.5" customHeight="1">
      <c r="A119" s="1" t="s">
        <v>995</v>
      </c>
      <c r="B119" s="51" t="s">
        <v>907</v>
      </c>
      <c r="C119" s="41"/>
      <c r="D119" s="2">
        <f>SUM(E119,G119,I119,K119,M119,O119,P119,Q119,R119,S119)</f>
        <v>4558796.9</v>
      </c>
      <c r="E119" s="3">
        <v>2018535.9</v>
      </c>
      <c r="F119" s="19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508.2</v>
      </c>
      <c r="M119" s="3">
        <v>1323861</v>
      </c>
      <c r="N119" s="3">
        <v>0</v>
      </c>
      <c r="O119" s="3">
        <v>0</v>
      </c>
      <c r="P119" s="3">
        <v>1016400</v>
      </c>
      <c r="Q119" s="3">
        <v>0</v>
      </c>
      <c r="R119" s="3">
        <v>0</v>
      </c>
      <c r="S119" s="3">
        <v>200000</v>
      </c>
    </row>
    <row r="120" spans="1:19" ht="39.75" customHeight="1">
      <c r="A120" s="60" t="s">
        <v>422</v>
      </c>
      <c r="B120" s="60"/>
      <c r="C120" s="44"/>
      <c r="D120" s="57">
        <f>SUM(D121:D271)</f>
        <v>793908368.2899998</v>
      </c>
      <c r="E120" s="57">
        <f aca="true" t="shared" si="37" ref="E120:S120">SUM(E121:E271)</f>
        <v>271261626.29</v>
      </c>
      <c r="F120" s="58">
        <f t="shared" si="37"/>
        <v>2</v>
      </c>
      <c r="G120" s="57">
        <f t="shared" si="37"/>
        <v>4300000</v>
      </c>
      <c r="H120" s="57">
        <f t="shared" si="37"/>
        <v>50380.299999999996</v>
      </c>
      <c r="I120" s="57">
        <f t="shared" si="37"/>
        <v>260912190</v>
      </c>
      <c r="J120" s="57">
        <f t="shared" si="37"/>
        <v>1926.1000000000001</v>
      </c>
      <c r="K120" s="57">
        <f t="shared" si="37"/>
        <v>2311320</v>
      </c>
      <c r="L120" s="57">
        <f t="shared" si="37"/>
        <v>30978.4</v>
      </c>
      <c r="M120" s="57">
        <f t="shared" si="37"/>
        <v>80352232</v>
      </c>
      <c r="N120" s="57">
        <f t="shared" si="37"/>
        <v>802</v>
      </c>
      <c r="O120" s="57">
        <f t="shared" si="37"/>
        <v>1684200</v>
      </c>
      <c r="P120" s="57">
        <f t="shared" si="37"/>
        <v>56786800</v>
      </c>
      <c r="Q120" s="57">
        <f t="shared" si="37"/>
        <v>0</v>
      </c>
      <c r="R120" s="57">
        <f t="shared" si="37"/>
        <v>86800000</v>
      </c>
      <c r="S120" s="57">
        <f t="shared" si="37"/>
        <v>29500000</v>
      </c>
    </row>
    <row r="121" spans="1:19" ht="19.5" customHeight="1">
      <c r="A121" s="1" t="s">
        <v>996</v>
      </c>
      <c r="B121" s="39" t="s">
        <v>550</v>
      </c>
      <c r="C121" s="41"/>
      <c r="D121" s="2">
        <f t="shared" si="36"/>
        <v>3854220</v>
      </c>
      <c r="E121" s="3">
        <v>0</v>
      </c>
      <c r="F121" s="19">
        <v>0</v>
      </c>
      <c r="G121" s="3">
        <v>0</v>
      </c>
      <c r="H121" s="3">
        <v>557.4</v>
      </c>
      <c r="I121" s="3">
        <v>2954220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700000</v>
      </c>
      <c r="S121" s="3">
        <v>200000</v>
      </c>
    </row>
    <row r="122" spans="1:19" ht="19.5" customHeight="1">
      <c r="A122" s="1" t="s">
        <v>997</v>
      </c>
      <c r="B122" s="39" t="s">
        <v>533</v>
      </c>
      <c r="C122" s="41"/>
      <c r="D122" s="2">
        <f t="shared" si="36"/>
        <v>4298890</v>
      </c>
      <c r="E122" s="3">
        <v>0</v>
      </c>
      <c r="F122" s="19">
        <v>0</v>
      </c>
      <c r="G122" s="3">
        <v>0</v>
      </c>
      <c r="H122" s="3">
        <v>641.3</v>
      </c>
      <c r="I122" s="3">
        <v>3398890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700000</v>
      </c>
      <c r="S122" s="3">
        <v>200000</v>
      </c>
    </row>
    <row r="123" spans="1:19" ht="19.5" customHeight="1">
      <c r="A123" s="1" t="s">
        <v>998</v>
      </c>
      <c r="B123" s="39" t="s">
        <v>534</v>
      </c>
      <c r="C123" s="41"/>
      <c r="D123" s="2">
        <f t="shared" si="36"/>
        <v>5002200</v>
      </c>
      <c r="E123" s="3">
        <v>0</v>
      </c>
      <c r="F123" s="19">
        <v>0</v>
      </c>
      <c r="G123" s="3">
        <v>0</v>
      </c>
      <c r="H123" s="3">
        <v>774</v>
      </c>
      <c r="I123" s="3">
        <v>4102200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700000</v>
      </c>
      <c r="S123" s="3">
        <v>200000</v>
      </c>
    </row>
    <row r="124" spans="1:19" ht="19.5" customHeight="1">
      <c r="A124" s="1" t="s">
        <v>999</v>
      </c>
      <c r="B124" s="39" t="s">
        <v>551</v>
      </c>
      <c r="C124" s="41"/>
      <c r="D124" s="2">
        <f t="shared" si="36"/>
        <v>4988420</v>
      </c>
      <c r="E124" s="3">
        <v>0</v>
      </c>
      <c r="F124" s="19">
        <v>0</v>
      </c>
      <c r="G124" s="3">
        <v>0</v>
      </c>
      <c r="H124" s="3">
        <v>771.4</v>
      </c>
      <c r="I124" s="3">
        <v>4088420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700000</v>
      </c>
      <c r="S124" s="3">
        <v>200000</v>
      </c>
    </row>
    <row r="125" spans="1:19" ht="19.5" customHeight="1">
      <c r="A125" s="1" t="s">
        <v>1000</v>
      </c>
      <c r="B125" s="39" t="s">
        <v>483</v>
      </c>
      <c r="C125" s="41"/>
      <c r="D125" s="2">
        <f t="shared" si="36"/>
        <v>1930261.5</v>
      </c>
      <c r="E125" s="3">
        <v>1030261.5</v>
      </c>
      <c r="F125" s="19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700000</v>
      </c>
      <c r="S125" s="3">
        <v>200000</v>
      </c>
    </row>
    <row r="126" spans="1:19" ht="19.5" customHeight="1">
      <c r="A126" s="1" t="s">
        <v>1001</v>
      </c>
      <c r="B126" s="39" t="s">
        <v>552</v>
      </c>
      <c r="C126" s="41"/>
      <c r="D126" s="2">
        <f t="shared" si="36"/>
        <v>7562950</v>
      </c>
      <c r="E126" s="3">
        <v>0</v>
      </c>
      <c r="F126" s="19">
        <v>0</v>
      </c>
      <c r="G126" s="3">
        <v>0</v>
      </c>
      <c r="H126" s="3">
        <v>756.7</v>
      </c>
      <c r="I126" s="3">
        <v>4010510</v>
      </c>
      <c r="J126" s="3">
        <v>0</v>
      </c>
      <c r="K126" s="3">
        <v>0</v>
      </c>
      <c r="L126" s="3">
        <v>728</v>
      </c>
      <c r="M126" s="3">
        <v>1896440</v>
      </c>
      <c r="N126" s="3">
        <v>0</v>
      </c>
      <c r="O126" s="3">
        <v>0</v>
      </c>
      <c r="P126" s="3">
        <v>1456000</v>
      </c>
      <c r="Q126" s="3">
        <v>0</v>
      </c>
      <c r="R126" s="3">
        <v>0</v>
      </c>
      <c r="S126" s="3">
        <v>200000</v>
      </c>
    </row>
    <row r="127" spans="1:19" ht="19.5" customHeight="1">
      <c r="A127" s="1" t="s">
        <v>1002</v>
      </c>
      <c r="B127" s="39" t="s">
        <v>475</v>
      </c>
      <c r="C127" s="41"/>
      <c r="D127" s="2">
        <f t="shared" si="36"/>
        <v>1716345.72</v>
      </c>
      <c r="E127" s="3">
        <v>816345.72</v>
      </c>
      <c r="F127" s="19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700000</v>
      </c>
      <c r="S127" s="3">
        <v>200000</v>
      </c>
    </row>
    <row r="128" spans="1:19" ht="19.5" customHeight="1">
      <c r="A128" s="1" t="s">
        <v>1003</v>
      </c>
      <c r="B128" s="52" t="s">
        <v>423</v>
      </c>
      <c r="C128" s="41"/>
      <c r="D128" s="2">
        <f t="shared" si="36"/>
        <v>3352840</v>
      </c>
      <c r="E128" s="3">
        <v>0</v>
      </c>
      <c r="F128" s="19">
        <v>0</v>
      </c>
      <c r="G128" s="3">
        <v>0</v>
      </c>
      <c r="H128" s="3">
        <v>462.8</v>
      </c>
      <c r="I128" s="3">
        <v>2452840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700000</v>
      </c>
      <c r="S128" s="3">
        <v>200000</v>
      </c>
    </row>
    <row r="129" spans="1:19" ht="19.5" customHeight="1">
      <c r="A129" s="1" t="s">
        <v>1004</v>
      </c>
      <c r="B129" s="39" t="s">
        <v>553</v>
      </c>
      <c r="C129" s="41"/>
      <c r="D129" s="2">
        <f t="shared" si="36"/>
        <v>1801530</v>
      </c>
      <c r="E129" s="3">
        <v>0</v>
      </c>
      <c r="F129" s="19">
        <v>0</v>
      </c>
      <c r="G129" s="3">
        <v>0</v>
      </c>
      <c r="H129" s="3">
        <v>170.1</v>
      </c>
      <c r="I129" s="3">
        <v>901530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700000</v>
      </c>
      <c r="S129" s="3">
        <v>200000</v>
      </c>
    </row>
    <row r="130" spans="1:19" ht="19.5" customHeight="1">
      <c r="A130" s="1" t="s">
        <v>1005</v>
      </c>
      <c r="B130" s="39" t="s">
        <v>476</v>
      </c>
      <c r="C130" s="41"/>
      <c r="D130" s="2">
        <f t="shared" si="36"/>
        <v>2598640</v>
      </c>
      <c r="E130" s="3">
        <v>0</v>
      </c>
      <c r="F130" s="19">
        <v>0</v>
      </c>
      <c r="G130" s="3">
        <v>0</v>
      </c>
      <c r="H130" s="3">
        <v>278.8</v>
      </c>
      <c r="I130" s="3">
        <v>1477640</v>
      </c>
      <c r="J130" s="3">
        <v>0</v>
      </c>
      <c r="K130" s="3">
        <v>0</v>
      </c>
      <c r="L130" s="3">
        <v>200</v>
      </c>
      <c r="M130" s="3">
        <v>521000</v>
      </c>
      <c r="N130" s="3">
        <v>0</v>
      </c>
      <c r="O130" s="3">
        <v>0</v>
      </c>
      <c r="P130" s="3">
        <v>400000</v>
      </c>
      <c r="Q130" s="3">
        <v>0</v>
      </c>
      <c r="R130" s="3">
        <v>0</v>
      </c>
      <c r="S130" s="3">
        <v>200000</v>
      </c>
    </row>
    <row r="131" spans="1:19" ht="19.5" customHeight="1">
      <c r="A131" s="1" t="s">
        <v>1006</v>
      </c>
      <c r="B131" s="52" t="s">
        <v>477</v>
      </c>
      <c r="C131" s="41"/>
      <c r="D131" s="2">
        <f t="shared" si="36"/>
        <v>4254800</v>
      </c>
      <c r="E131" s="3">
        <v>0</v>
      </c>
      <c r="F131" s="19">
        <v>0</v>
      </c>
      <c r="G131" s="3">
        <v>0</v>
      </c>
      <c r="H131" s="3">
        <v>348</v>
      </c>
      <c r="I131" s="3">
        <v>1844400</v>
      </c>
      <c r="J131" s="3">
        <v>0</v>
      </c>
      <c r="K131" s="3">
        <v>0</v>
      </c>
      <c r="L131" s="3">
        <v>480</v>
      </c>
      <c r="M131" s="3">
        <v>1250400</v>
      </c>
      <c r="N131" s="3">
        <v>0</v>
      </c>
      <c r="O131" s="3">
        <v>0</v>
      </c>
      <c r="P131" s="3">
        <v>960000</v>
      </c>
      <c r="Q131" s="3">
        <v>0</v>
      </c>
      <c r="R131" s="3">
        <v>0</v>
      </c>
      <c r="S131" s="3">
        <v>200000</v>
      </c>
    </row>
    <row r="132" spans="1:19" ht="19.5" customHeight="1">
      <c r="A132" s="1" t="s">
        <v>1007</v>
      </c>
      <c r="B132" s="52" t="s">
        <v>500</v>
      </c>
      <c r="C132" s="41"/>
      <c r="D132" s="2">
        <f t="shared" si="36"/>
        <v>5082646.92</v>
      </c>
      <c r="E132" s="3">
        <v>720271.92</v>
      </c>
      <c r="F132" s="19">
        <v>0</v>
      </c>
      <c r="G132" s="3">
        <v>0</v>
      </c>
      <c r="H132" s="3">
        <v>214.5</v>
      </c>
      <c r="I132" s="3">
        <v>1136850</v>
      </c>
      <c r="J132" s="3">
        <v>0</v>
      </c>
      <c r="K132" s="3">
        <v>0</v>
      </c>
      <c r="L132" s="3">
        <v>505</v>
      </c>
      <c r="M132" s="3">
        <v>1315525</v>
      </c>
      <c r="N132" s="3">
        <v>0</v>
      </c>
      <c r="O132" s="3">
        <v>0</v>
      </c>
      <c r="P132" s="3">
        <v>1010000</v>
      </c>
      <c r="Q132" s="3">
        <v>0</v>
      </c>
      <c r="R132" s="3">
        <v>700000</v>
      </c>
      <c r="S132" s="3">
        <v>200000</v>
      </c>
    </row>
    <row r="133" spans="1:19" ht="19.5" customHeight="1">
      <c r="A133" s="1" t="s">
        <v>1008</v>
      </c>
      <c r="B133" s="39" t="s">
        <v>554</v>
      </c>
      <c r="C133" s="41"/>
      <c r="D133" s="2">
        <f t="shared" si="36"/>
        <v>5023400</v>
      </c>
      <c r="E133" s="3">
        <v>0</v>
      </c>
      <c r="F133" s="19">
        <v>0</v>
      </c>
      <c r="G133" s="3">
        <v>0</v>
      </c>
      <c r="H133" s="3">
        <v>778</v>
      </c>
      <c r="I133" s="3">
        <v>4123400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700000</v>
      </c>
      <c r="S133" s="3">
        <v>200000</v>
      </c>
    </row>
    <row r="134" spans="1:19" ht="19.5" customHeight="1">
      <c r="A134" s="1" t="s">
        <v>1009</v>
      </c>
      <c r="B134" s="39" t="s">
        <v>555</v>
      </c>
      <c r="C134" s="41"/>
      <c r="D134" s="2">
        <f t="shared" si="36"/>
        <v>4877440</v>
      </c>
      <c r="E134" s="3">
        <v>0</v>
      </c>
      <c r="F134" s="19">
        <v>0</v>
      </c>
      <c r="G134" s="3">
        <v>0</v>
      </c>
      <c r="H134" s="3">
        <v>250</v>
      </c>
      <c r="I134" s="3">
        <v>1325000</v>
      </c>
      <c r="J134" s="3">
        <v>0</v>
      </c>
      <c r="K134" s="3">
        <v>0</v>
      </c>
      <c r="L134" s="3">
        <v>728</v>
      </c>
      <c r="M134" s="3">
        <v>1896440</v>
      </c>
      <c r="N134" s="3">
        <v>0</v>
      </c>
      <c r="O134" s="3">
        <v>0</v>
      </c>
      <c r="P134" s="3">
        <v>1456000</v>
      </c>
      <c r="Q134" s="3">
        <v>0</v>
      </c>
      <c r="R134" s="3">
        <v>0</v>
      </c>
      <c r="S134" s="3">
        <v>200000</v>
      </c>
    </row>
    <row r="135" spans="1:19" ht="19.5" customHeight="1">
      <c r="A135" s="1" t="s">
        <v>1010</v>
      </c>
      <c r="B135" s="39" t="s">
        <v>556</v>
      </c>
      <c r="C135" s="41"/>
      <c r="D135" s="2">
        <f t="shared" si="36"/>
        <v>2855700</v>
      </c>
      <c r="E135" s="3">
        <v>0</v>
      </c>
      <c r="F135" s="19">
        <v>0</v>
      </c>
      <c r="G135" s="3">
        <v>0</v>
      </c>
      <c r="H135" s="3">
        <v>369</v>
      </c>
      <c r="I135" s="3">
        <v>1955700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700000</v>
      </c>
      <c r="S135" s="3">
        <v>200000</v>
      </c>
    </row>
    <row r="136" spans="1:19" ht="19.5" customHeight="1">
      <c r="A136" s="1" t="s">
        <v>1011</v>
      </c>
      <c r="B136" s="39" t="s">
        <v>484</v>
      </c>
      <c r="C136" s="41"/>
      <c r="D136" s="2">
        <f t="shared" si="36"/>
        <v>2661334.8</v>
      </c>
      <c r="E136" s="3">
        <v>564034.8</v>
      </c>
      <c r="F136" s="19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260</v>
      </c>
      <c r="M136" s="3">
        <v>677300</v>
      </c>
      <c r="N136" s="3">
        <v>0</v>
      </c>
      <c r="O136" s="3">
        <v>0</v>
      </c>
      <c r="P136" s="3">
        <v>520000</v>
      </c>
      <c r="Q136" s="3">
        <v>0</v>
      </c>
      <c r="R136" s="3">
        <v>700000</v>
      </c>
      <c r="S136" s="3">
        <v>200000</v>
      </c>
    </row>
    <row r="137" spans="1:19" ht="19.5" customHeight="1">
      <c r="A137" s="1" t="s">
        <v>1012</v>
      </c>
      <c r="B137" s="39" t="s">
        <v>535</v>
      </c>
      <c r="C137" s="41"/>
      <c r="D137" s="2">
        <f t="shared" si="36"/>
        <v>4172750</v>
      </c>
      <c r="E137" s="3">
        <v>0</v>
      </c>
      <c r="F137" s="19">
        <v>0</v>
      </c>
      <c r="G137" s="3">
        <v>0</v>
      </c>
      <c r="H137" s="3">
        <v>617.5</v>
      </c>
      <c r="I137" s="3">
        <v>3272750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700000</v>
      </c>
      <c r="S137" s="3">
        <v>200000</v>
      </c>
    </row>
    <row r="138" spans="1:19" ht="19.5" customHeight="1">
      <c r="A138" s="1" t="s">
        <v>1013</v>
      </c>
      <c r="B138" s="39" t="s">
        <v>557</v>
      </c>
      <c r="C138" s="41"/>
      <c r="D138" s="2">
        <f t="shared" si="36"/>
        <v>3903130</v>
      </c>
      <c r="E138" s="3">
        <v>0</v>
      </c>
      <c r="F138" s="19">
        <v>0</v>
      </c>
      <c r="G138" s="3">
        <v>0</v>
      </c>
      <c r="H138" s="3">
        <v>394.6</v>
      </c>
      <c r="I138" s="3">
        <v>2091380</v>
      </c>
      <c r="J138" s="3">
        <v>0</v>
      </c>
      <c r="K138" s="3">
        <v>0</v>
      </c>
      <c r="L138" s="3">
        <v>350</v>
      </c>
      <c r="M138" s="3">
        <v>911750</v>
      </c>
      <c r="N138" s="3">
        <v>0</v>
      </c>
      <c r="O138" s="3">
        <v>0</v>
      </c>
      <c r="P138" s="3">
        <v>700000</v>
      </c>
      <c r="Q138" s="3">
        <v>0</v>
      </c>
      <c r="R138" s="3">
        <v>0</v>
      </c>
      <c r="S138" s="3">
        <v>200000</v>
      </c>
    </row>
    <row r="139" spans="1:19" ht="19.5" customHeight="1">
      <c r="A139" s="1" t="s">
        <v>1014</v>
      </c>
      <c r="B139" s="39" t="s">
        <v>468</v>
      </c>
      <c r="C139" s="41"/>
      <c r="D139" s="2">
        <f t="shared" si="36"/>
        <v>4233170</v>
      </c>
      <c r="E139" s="3">
        <v>0</v>
      </c>
      <c r="F139" s="19">
        <v>0</v>
      </c>
      <c r="G139" s="3">
        <v>0</v>
      </c>
      <c r="H139" s="3">
        <v>628.9</v>
      </c>
      <c r="I139" s="3">
        <v>3333170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700000</v>
      </c>
      <c r="S139" s="3">
        <v>200000</v>
      </c>
    </row>
    <row r="140" spans="1:19" ht="19.5" customHeight="1">
      <c r="A140" s="1" t="s">
        <v>1015</v>
      </c>
      <c r="B140" s="52" t="s">
        <v>536</v>
      </c>
      <c r="C140" s="41"/>
      <c r="D140" s="2">
        <f t="shared" si="36"/>
        <v>8405656</v>
      </c>
      <c r="E140" s="3">
        <v>1815396</v>
      </c>
      <c r="F140" s="19">
        <v>0</v>
      </c>
      <c r="G140" s="3">
        <v>0</v>
      </c>
      <c r="H140" s="3">
        <v>639.2</v>
      </c>
      <c r="I140" s="3">
        <v>3387760</v>
      </c>
      <c r="J140" s="3">
        <v>0</v>
      </c>
      <c r="K140" s="3">
        <v>0</v>
      </c>
      <c r="L140" s="3">
        <v>500</v>
      </c>
      <c r="M140" s="3">
        <v>1302500</v>
      </c>
      <c r="N140" s="3">
        <v>0</v>
      </c>
      <c r="O140" s="3">
        <v>0</v>
      </c>
      <c r="P140" s="3">
        <v>1000000</v>
      </c>
      <c r="Q140" s="3">
        <v>0</v>
      </c>
      <c r="R140" s="3">
        <v>700000</v>
      </c>
      <c r="S140" s="3">
        <v>200000</v>
      </c>
    </row>
    <row r="141" spans="1:19" ht="19.5" customHeight="1">
      <c r="A141" s="1" t="s">
        <v>1016</v>
      </c>
      <c r="B141" s="52" t="s">
        <v>566</v>
      </c>
      <c r="C141" s="41"/>
      <c r="D141" s="2">
        <f t="shared" si="36"/>
        <v>7058070</v>
      </c>
      <c r="E141" s="3">
        <v>0</v>
      </c>
      <c r="F141" s="19">
        <v>0</v>
      </c>
      <c r="G141" s="3">
        <v>0</v>
      </c>
      <c r="H141" s="3">
        <v>1161.9</v>
      </c>
      <c r="I141" s="3">
        <v>6158070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700000</v>
      </c>
      <c r="S141" s="3">
        <v>200000</v>
      </c>
    </row>
    <row r="142" spans="1:19" ht="19.5" customHeight="1">
      <c r="A142" s="1" t="s">
        <v>1017</v>
      </c>
      <c r="B142" s="52" t="s">
        <v>568</v>
      </c>
      <c r="C142" s="41"/>
      <c r="D142" s="2">
        <f t="shared" si="36"/>
        <v>20379701.490000002</v>
      </c>
      <c r="E142" s="3">
        <v>4807571.49</v>
      </c>
      <c r="F142" s="19">
        <v>0</v>
      </c>
      <c r="G142" s="3">
        <v>0</v>
      </c>
      <c r="H142" s="3">
        <v>1748.1</v>
      </c>
      <c r="I142" s="3">
        <v>9264930</v>
      </c>
      <c r="J142" s="3">
        <v>0</v>
      </c>
      <c r="K142" s="3">
        <v>0</v>
      </c>
      <c r="L142" s="3">
        <v>1200</v>
      </c>
      <c r="M142" s="3">
        <v>3007200</v>
      </c>
      <c r="N142" s="3">
        <v>0</v>
      </c>
      <c r="O142" s="3">
        <v>0</v>
      </c>
      <c r="P142" s="3">
        <v>2400000</v>
      </c>
      <c r="Q142" s="3">
        <v>0</v>
      </c>
      <c r="R142" s="3">
        <v>700000</v>
      </c>
      <c r="S142" s="3">
        <v>200000</v>
      </c>
    </row>
    <row r="143" spans="1:19" ht="19.5" customHeight="1">
      <c r="A143" s="1" t="s">
        <v>1018</v>
      </c>
      <c r="B143" s="39" t="s">
        <v>446</v>
      </c>
      <c r="C143" s="41"/>
      <c r="D143" s="2">
        <f t="shared" si="36"/>
        <v>5568296.1</v>
      </c>
      <c r="E143" s="3">
        <v>1624391.1</v>
      </c>
      <c r="F143" s="19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661</v>
      </c>
      <c r="M143" s="3">
        <v>1721905</v>
      </c>
      <c r="N143" s="3">
        <v>0</v>
      </c>
      <c r="O143" s="3">
        <v>0</v>
      </c>
      <c r="P143" s="3">
        <v>1322000</v>
      </c>
      <c r="Q143" s="3">
        <v>0</v>
      </c>
      <c r="R143" s="3">
        <v>700000</v>
      </c>
      <c r="S143" s="3">
        <v>200000</v>
      </c>
    </row>
    <row r="144" spans="1:19" ht="19.5" customHeight="1">
      <c r="A144" s="1" t="s">
        <v>1019</v>
      </c>
      <c r="B144" s="39" t="s">
        <v>435</v>
      </c>
      <c r="C144" s="41"/>
      <c r="D144" s="2">
        <f t="shared" si="36"/>
        <v>5013050</v>
      </c>
      <c r="E144" s="3">
        <v>0</v>
      </c>
      <c r="F144" s="19">
        <v>0</v>
      </c>
      <c r="G144" s="3">
        <v>0</v>
      </c>
      <c r="H144" s="3">
        <v>1458.5</v>
      </c>
      <c r="I144" s="3">
        <v>4813050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200000</v>
      </c>
    </row>
    <row r="145" spans="1:19" ht="19.5" customHeight="1">
      <c r="A145" s="1" t="s">
        <v>1020</v>
      </c>
      <c r="B145" s="39" t="s">
        <v>518</v>
      </c>
      <c r="C145" s="41"/>
      <c r="D145" s="2">
        <f t="shared" si="36"/>
        <v>2773020</v>
      </c>
      <c r="E145" s="3">
        <v>0</v>
      </c>
      <c r="F145" s="19">
        <v>0</v>
      </c>
      <c r="G145" s="3">
        <v>0</v>
      </c>
      <c r="H145" s="3">
        <v>353.4</v>
      </c>
      <c r="I145" s="3">
        <v>1873020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700000</v>
      </c>
      <c r="S145" s="3">
        <v>200000</v>
      </c>
    </row>
    <row r="146" spans="1:19" ht="19.5" customHeight="1">
      <c r="A146" s="1" t="s">
        <v>1021</v>
      </c>
      <c r="B146" s="39" t="s">
        <v>558</v>
      </c>
      <c r="C146" s="41"/>
      <c r="D146" s="2">
        <f t="shared" si="36"/>
        <v>4173810</v>
      </c>
      <c r="E146" s="3">
        <v>0</v>
      </c>
      <c r="F146" s="19">
        <v>0</v>
      </c>
      <c r="G146" s="3">
        <v>0</v>
      </c>
      <c r="H146" s="3">
        <v>617.7</v>
      </c>
      <c r="I146" s="3">
        <v>3273810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700000</v>
      </c>
      <c r="S146" s="3">
        <v>200000</v>
      </c>
    </row>
    <row r="147" spans="1:19" ht="19.5" customHeight="1">
      <c r="A147" s="1" t="s">
        <v>1022</v>
      </c>
      <c r="B147" s="39" t="s">
        <v>559</v>
      </c>
      <c r="C147" s="41"/>
      <c r="D147" s="2">
        <f t="shared" si="36"/>
        <v>2619320</v>
      </c>
      <c r="E147" s="3">
        <v>0</v>
      </c>
      <c r="F147" s="19">
        <v>0</v>
      </c>
      <c r="G147" s="3">
        <v>0</v>
      </c>
      <c r="H147" s="3">
        <v>324.4</v>
      </c>
      <c r="I147" s="3">
        <v>1719320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700000</v>
      </c>
      <c r="S147" s="3">
        <v>200000</v>
      </c>
    </row>
    <row r="148" spans="1:19" ht="19.5" customHeight="1">
      <c r="A148" s="1" t="s">
        <v>1023</v>
      </c>
      <c r="B148" s="39" t="s">
        <v>560</v>
      </c>
      <c r="C148" s="41"/>
      <c r="D148" s="2">
        <f t="shared" si="36"/>
        <v>2272700</v>
      </c>
      <c r="E148" s="3">
        <v>0</v>
      </c>
      <c r="F148" s="19">
        <v>0</v>
      </c>
      <c r="G148" s="3">
        <v>0</v>
      </c>
      <c r="H148" s="3">
        <v>259</v>
      </c>
      <c r="I148" s="3">
        <v>1372700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700000</v>
      </c>
      <c r="S148" s="3">
        <v>200000</v>
      </c>
    </row>
    <row r="149" spans="1:19" ht="19.5" customHeight="1">
      <c r="A149" s="1" t="s">
        <v>1024</v>
      </c>
      <c r="B149" s="39" t="s">
        <v>561</v>
      </c>
      <c r="C149" s="41"/>
      <c r="D149" s="2">
        <f t="shared" si="36"/>
        <v>2272700</v>
      </c>
      <c r="E149" s="3">
        <v>0</v>
      </c>
      <c r="F149" s="19">
        <v>0</v>
      </c>
      <c r="G149" s="3">
        <v>0</v>
      </c>
      <c r="H149" s="3">
        <v>259</v>
      </c>
      <c r="I149" s="3">
        <v>1372700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700000</v>
      </c>
      <c r="S149" s="3">
        <v>200000</v>
      </c>
    </row>
    <row r="150" spans="1:19" ht="19.5" customHeight="1">
      <c r="A150" s="1" t="s">
        <v>1025</v>
      </c>
      <c r="B150" s="39" t="s">
        <v>492</v>
      </c>
      <c r="C150" s="41"/>
      <c r="D150" s="2">
        <f t="shared" si="36"/>
        <v>2670200</v>
      </c>
      <c r="E150" s="3">
        <v>0</v>
      </c>
      <c r="F150" s="19">
        <v>0</v>
      </c>
      <c r="G150" s="3">
        <v>0</v>
      </c>
      <c r="H150" s="3">
        <v>334</v>
      </c>
      <c r="I150" s="3">
        <v>1770200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700000</v>
      </c>
      <c r="S150" s="3">
        <v>200000</v>
      </c>
    </row>
    <row r="151" spans="1:19" ht="19.5" customHeight="1">
      <c r="A151" s="1" t="s">
        <v>1026</v>
      </c>
      <c r="B151" s="39" t="s">
        <v>493</v>
      </c>
      <c r="C151" s="41"/>
      <c r="D151" s="2">
        <f t="shared" si="36"/>
        <v>2680800</v>
      </c>
      <c r="E151" s="3">
        <v>0</v>
      </c>
      <c r="F151" s="19">
        <v>0</v>
      </c>
      <c r="G151" s="3">
        <v>0</v>
      </c>
      <c r="H151" s="3">
        <v>336</v>
      </c>
      <c r="I151" s="3">
        <v>1780800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700000</v>
      </c>
      <c r="S151" s="3">
        <v>200000</v>
      </c>
    </row>
    <row r="152" spans="1:19" ht="19.5" customHeight="1">
      <c r="A152" s="1" t="s">
        <v>1027</v>
      </c>
      <c r="B152" s="39" t="s">
        <v>442</v>
      </c>
      <c r="C152" s="41"/>
      <c r="D152" s="2">
        <f t="shared" si="36"/>
        <v>4150462</v>
      </c>
      <c r="E152" s="3">
        <v>0</v>
      </c>
      <c r="F152" s="19">
        <v>0</v>
      </c>
      <c r="G152" s="3">
        <v>0</v>
      </c>
      <c r="H152" s="3">
        <v>394</v>
      </c>
      <c r="I152" s="3">
        <v>2088200</v>
      </c>
      <c r="J152" s="3">
        <v>0</v>
      </c>
      <c r="K152" s="3">
        <v>0</v>
      </c>
      <c r="L152" s="3">
        <v>404.4</v>
      </c>
      <c r="M152" s="3">
        <v>1053462</v>
      </c>
      <c r="N152" s="3">
        <v>0</v>
      </c>
      <c r="O152" s="3">
        <v>0</v>
      </c>
      <c r="P152" s="3">
        <v>808800</v>
      </c>
      <c r="Q152" s="3">
        <v>0</v>
      </c>
      <c r="R152" s="3">
        <v>0</v>
      </c>
      <c r="S152" s="3">
        <v>200000</v>
      </c>
    </row>
    <row r="153" spans="1:19" ht="19.5" customHeight="1">
      <c r="A153" s="41" t="s">
        <v>1028</v>
      </c>
      <c r="B153" s="39" t="s">
        <v>752</v>
      </c>
      <c r="C153" s="15"/>
      <c r="D153" s="2">
        <f>SUM(E153,G153,I153,K153,M153,O153,P153,Q153,R153,S153)</f>
        <v>1604370</v>
      </c>
      <c r="E153" s="3">
        <v>0</v>
      </c>
      <c r="F153" s="19">
        <v>0</v>
      </c>
      <c r="G153" s="3">
        <v>0</v>
      </c>
      <c r="H153" s="3">
        <v>132.9</v>
      </c>
      <c r="I153" s="3">
        <v>704370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700000</v>
      </c>
      <c r="S153" s="3">
        <v>200000</v>
      </c>
    </row>
    <row r="154" spans="1:19" ht="19.5" customHeight="1">
      <c r="A154" s="1" t="s">
        <v>1029</v>
      </c>
      <c r="B154" s="39" t="s">
        <v>519</v>
      </c>
      <c r="C154" s="41"/>
      <c r="D154" s="2">
        <f t="shared" si="36"/>
        <v>2433280</v>
      </c>
      <c r="E154" s="3">
        <v>0</v>
      </c>
      <c r="F154" s="19">
        <v>0</v>
      </c>
      <c r="G154" s="3">
        <v>0</v>
      </c>
      <c r="H154" s="3">
        <v>155.5</v>
      </c>
      <c r="I154" s="3">
        <v>824150</v>
      </c>
      <c r="J154" s="3">
        <v>0</v>
      </c>
      <c r="K154" s="3">
        <v>0</v>
      </c>
      <c r="L154" s="3">
        <v>306</v>
      </c>
      <c r="M154" s="3">
        <v>797130</v>
      </c>
      <c r="N154" s="3">
        <v>0</v>
      </c>
      <c r="O154" s="3">
        <v>0</v>
      </c>
      <c r="P154" s="3">
        <v>612000</v>
      </c>
      <c r="Q154" s="3">
        <v>0</v>
      </c>
      <c r="R154" s="3">
        <v>0</v>
      </c>
      <c r="S154" s="3">
        <v>200000</v>
      </c>
    </row>
    <row r="155" spans="1:19" ht="19.5" customHeight="1">
      <c r="A155" s="1" t="s">
        <v>1030</v>
      </c>
      <c r="B155" s="52" t="s">
        <v>432</v>
      </c>
      <c r="C155" s="41"/>
      <c r="D155" s="2">
        <f t="shared" si="36"/>
        <v>19313551.92</v>
      </c>
      <c r="E155" s="3">
        <v>18413551.92</v>
      </c>
      <c r="F155" s="19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700000</v>
      </c>
      <c r="S155" s="3">
        <v>200000</v>
      </c>
    </row>
    <row r="156" spans="1:19" ht="19.5" customHeight="1">
      <c r="A156" s="1" t="s">
        <v>1031</v>
      </c>
      <c r="B156" s="39" t="s">
        <v>501</v>
      </c>
      <c r="C156" s="41"/>
      <c r="D156" s="2">
        <f t="shared" si="36"/>
        <v>4276442.4</v>
      </c>
      <c r="E156" s="3">
        <v>3376442.4</v>
      </c>
      <c r="F156" s="19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700000</v>
      </c>
      <c r="S156" s="3">
        <v>200000</v>
      </c>
    </row>
    <row r="157" spans="1:19" ht="19.5" customHeight="1">
      <c r="A157" s="1" t="s">
        <v>1032</v>
      </c>
      <c r="B157" s="39" t="s">
        <v>520</v>
      </c>
      <c r="C157" s="41"/>
      <c r="D157" s="2">
        <f t="shared" si="36"/>
        <v>8946621.42</v>
      </c>
      <c r="E157" s="3">
        <v>8046621.42</v>
      </c>
      <c r="F157" s="19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700000</v>
      </c>
      <c r="S157" s="3">
        <v>200000</v>
      </c>
    </row>
    <row r="158" spans="1:19" ht="19.5" customHeight="1">
      <c r="A158" s="1" t="s">
        <v>1033</v>
      </c>
      <c r="B158" s="39" t="s">
        <v>434</v>
      </c>
      <c r="C158" s="41"/>
      <c r="D158" s="2">
        <f t="shared" si="36"/>
        <v>11647625.06</v>
      </c>
      <c r="E158" s="3">
        <v>11447625.06</v>
      </c>
      <c r="F158" s="19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200000</v>
      </c>
    </row>
    <row r="159" spans="1:19" ht="19.5" customHeight="1">
      <c r="A159" s="1" t="s">
        <v>1034</v>
      </c>
      <c r="B159" s="52" t="s">
        <v>478</v>
      </c>
      <c r="C159" s="41"/>
      <c r="D159" s="2">
        <f t="shared" si="36"/>
        <v>2861000</v>
      </c>
      <c r="E159" s="3">
        <v>0</v>
      </c>
      <c r="F159" s="19">
        <v>0</v>
      </c>
      <c r="G159" s="3">
        <v>0</v>
      </c>
      <c r="H159" s="3">
        <v>370</v>
      </c>
      <c r="I159" s="3">
        <v>1961000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700000</v>
      </c>
      <c r="S159" s="3">
        <v>200000</v>
      </c>
    </row>
    <row r="160" spans="1:19" ht="19.5" customHeight="1">
      <c r="A160" s="1" t="s">
        <v>1035</v>
      </c>
      <c r="B160" s="52" t="s">
        <v>505</v>
      </c>
      <c r="C160" s="41"/>
      <c r="D160" s="2">
        <f t="shared" si="36"/>
        <v>2845100</v>
      </c>
      <c r="E160" s="3">
        <v>0</v>
      </c>
      <c r="F160" s="19">
        <v>0</v>
      </c>
      <c r="G160" s="3">
        <v>0</v>
      </c>
      <c r="H160" s="3">
        <v>367</v>
      </c>
      <c r="I160" s="3">
        <v>1945100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700000</v>
      </c>
      <c r="S160" s="3">
        <v>200000</v>
      </c>
    </row>
    <row r="161" spans="1:19" ht="19.5" customHeight="1">
      <c r="A161" s="1" t="s">
        <v>1036</v>
      </c>
      <c r="B161" s="52" t="s">
        <v>485</v>
      </c>
      <c r="C161" s="41"/>
      <c r="D161" s="2">
        <f t="shared" si="36"/>
        <v>4223000</v>
      </c>
      <c r="E161" s="3">
        <v>0</v>
      </c>
      <c r="F161" s="19">
        <v>0</v>
      </c>
      <c r="G161" s="3">
        <v>0</v>
      </c>
      <c r="H161" s="3">
        <v>342</v>
      </c>
      <c r="I161" s="3">
        <v>1812600</v>
      </c>
      <c r="J161" s="3">
        <v>0</v>
      </c>
      <c r="K161" s="3">
        <v>0</v>
      </c>
      <c r="L161" s="3">
        <v>480</v>
      </c>
      <c r="M161" s="3">
        <v>1250400</v>
      </c>
      <c r="N161" s="3">
        <v>0</v>
      </c>
      <c r="O161" s="3">
        <v>0</v>
      </c>
      <c r="P161" s="3">
        <v>960000</v>
      </c>
      <c r="Q161" s="3">
        <v>0</v>
      </c>
      <c r="R161" s="3">
        <v>0</v>
      </c>
      <c r="S161" s="3">
        <v>200000</v>
      </c>
    </row>
    <row r="162" spans="1:19" ht="19.5" customHeight="1">
      <c r="A162" s="1" t="s">
        <v>1037</v>
      </c>
      <c r="B162" s="52" t="s">
        <v>521</v>
      </c>
      <c r="C162" s="41"/>
      <c r="D162" s="2">
        <f t="shared" si="36"/>
        <v>2500600</v>
      </c>
      <c r="E162" s="3">
        <v>0</v>
      </c>
      <c r="F162" s="19">
        <v>0</v>
      </c>
      <c r="G162" s="3">
        <v>0</v>
      </c>
      <c r="H162" s="3">
        <v>302</v>
      </c>
      <c r="I162" s="3">
        <v>1600600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700000</v>
      </c>
      <c r="S162" s="3">
        <v>200000</v>
      </c>
    </row>
    <row r="163" spans="1:19" ht="19.5" customHeight="1">
      <c r="A163" s="1" t="s">
        <v>1038</v>
      </c>
      <c r="B163" s="52" t="s">
        <v>506</v>
      </c>
      <c r="C163" s="41"/>
      <c r="D163" s="2">
        <f t="shared" si="36"/>
        <v>3751400</v>
      </c>
      <c r="E163" s="3">
        <v>0</v>
      </c>
      <c r="F163" s="19">
        <v>0</v>
      </c>
      <c r="G163" s="3">
        <v>0</v>
      </c>
      <c r="H163" s="3">
        <v>538</v>
      </c>
      <c r="I163" s="3">
        <v>2851400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700000</v>
      </c>
      <c r="S163" s="3">
        <v>200000</v>
      </c>
    </row>
    <row r="164" spans="1:19" ht="19.5" customHeight="1">
      <c r="A164" s="1" t="s">
        <v>1039</v>
      </c>
      <c r="B164" s="52" t="s">
        <v>507</v>
      </c>
      <c r="C164" s="41"/>
      <c r="D164" s="2">
        <f t="shared" si="36"/>
        <v>7606499.2</v>
      </c>
      <c r="E164" s="3">
        <v>1540174.2</v>
      </c>
      <c r="F164" s="19">
        <v>0</v>
      </c>
      <c r="G164" s="3">
        <v>0</v>
      </c>
      <c r="H164" s="3">
        <v>536</v>
      </c>
      <c r="I164" s="3">
        <v>2840800</v>
      </c>
      <c r="J164" s="3">
        <v>0</v>
      </c>
      <c r="K164" s="3">
        <v>0</v>
      </c>
      <c r="L164" s="3">
        <v>505</v>
      </c>
      <c r="M164" s="3">
        <v>1315525</v>
      </c>
      <c r="N164" s="3">
        <v>0</v>
      </c>
      <c r="O164" s="3">
        <v>0</v>
      </c>
      <c r="P164" s="3">
        <v>1010000</v>
      </c>
      <c r="Q164" s="3">
        <v>0</v>
      </c>
      <c r="R164" s="3">
        <v>700000</v>
      </c>
      <c r="S164" s="3">
        <v>200000</v>
      </c>
    </row>
    <row r="165" spans="1:19" ht="19.5" customHeight="1">
      <c r="A165" s="1" t="s">
        <v>1040</v>
      </c>
      <c r="B165" s="39" t="s">
        <v>460</v>
      </c>
      <c r="C165" s="41"/>
      <c r="D165" s="2">
        <f t="shared" si="36"/>
        <v>2564200</v>
      </c>
      <c r="E165" s="3">
        <v>0</v>
      </c>
      <c r="F165" s="19">
        <v>0</v>
      </c>
      <c r="G165" s="3">
        <v>0</v>
      </c>
      <c r="H165" s="3">
        <v>314</v>
      </c>
      <c r="I165" s="3">
        <v>1664200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700000</v>
      </c>
      <c r="S165" s="3">
        <v>200000</v>
      </c>
    </row>
    <row r="166" spans="1:19" ht="19.5" customHeight="1">
      <c r="A166" s="1" t="s">
        <v>1041</v>
      </c>
      <c r="B166" s="39" t="s">
        <v>461</v>
      </c>
      <c r="C166" s="41"/>
      <c r="D166" s="2">
        <f t="shared" si="36"/>
        <v>5584590.1899999995</v>
      </c>
      <c r="E166" s="3">
        <v>895490.19</v>
      </c>
      <c r="F166" s="19">
        <v>0</v>
      </c>
      <c r="G166" s="3">
        <v>0</v>
      </c>
      <c r="H166" s="3">
        <v>350</v>
      </c>
      <c r="I166" s="3">
        <v>1855000</v>
      </c>
      <c r="J166" s="3">
        <v>0</v>
      </c>
      <c r="K166" s="3">
        <v>0</v>
      </c>
      <c r="L166" s="3">
        <v>420</v>
      </c>
      <c r="M166" s="3">
        <v>1094100</v>
      </c>
      <c r="N166" s="3">
        <v>0</v>
      </c>
      <c r="O166" s="3">
        <v>0</v>
      </c>
      <c r="P166" s="3">
        <v>840000</v>
      </c>
      <c r="Q166" s="3">
        <v>0</v>
      </c>
      <c r="R166" s="3">
        <v>700000</v>
      </c>
      <c r="S166" s="3">
        <v>200000</v>
      </c>
    </row>
    <row r="167" spans="1:19" ht="19.5" customHeight="1">
      <c r="A167" s="1" t="s">
        <v>1042</v>
      </c>
      <c r="B167" s="39" t="s">
        <v>462</v>
      </c>
      <c r="C167" s="41"/>
      <c r="D167" s="2">
        <f t="shared" si="36"/>
        <v>2808000</v>
      </c>
      <c r="E167" s="3">
        <v>0</v>
      </c>
      <c r="F167" s="19">
        <v>0</v>
      </c>
      <c r="G167" s="3">
        <v>0</v>
      </c>
      <c r="H167" s="3">
        <v>360</v>
      </c>
      <c r="I167" s="3">
        <v>1908000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700000</v>
      </c>
      <c r="S167" s="3">
        <v>200000</v>
      </c>
    </row>
    <row r="168" spans="1:19" ht="19.5" customHeight="1">
      <c r="A168" s="1" t="s">
        <v>1043</v>
      </c>
      <c r="B168" s="39" t="s">
        <v>463</v>
      </c>
      <c r="C168" s="41"/>
      <c r="D168" s="2">
        <f t="shared" si="36"/>
        <v>2808000</v>
      </c>
      <c r="E168" s="3">
        <v>0</v>
      </c>
      <c r="F168" s="19">
        <v>0</v>
      </c>
      <c r="G168" s="3">
        <v>0</v>
      </c>
      <c r="H168" s="3">
        <v>360</v>
      </c>
      <c r="I168" s="3">
        <v>1908000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700000</v>
      </c>
      <c r="S168" s="3">
        <v>200000</v>
      </c>
    </row>
    <row r="169" spans="1:19" ht="19.5" customHeight="1">
      <c r="A169" s="1" t="s">
        <v>1044</v>
      </c>
      <c r="B169" s="39" t="s">
        <v>565</v>
      </c>
      <c r="C169" s="41"/>
      <c r="D169" s="2">
        <f t="shared" si="36"/>
        <v>20506630.6</v>
      </c>
      <c r="E169" s="3">
        <v>11183130.6</v>
      </c>
      <c r="F169" s="19">
        <v>0</v>
      </c>
      <c r="G169" s="3">
        <v>0</v>
      </c>
      <c r="H169" s="3">
        <v>980</v>
      </c>
      <c r="I169" s="3">
        <v>3234000</v>
      </c>
      <c r="J169" s="3">
        <v>200</v>
      </c>
      <c r="K169" s="3">
        <v>240000</v>
      </c>
      <c r="L169" s="3">
        <v>1900</v>
      </c>
      <c r="M169" s="3">
        <v>4949500</v>
      </c>
      <c r="N169" s="3">
        <v>0</v>
      </c>
      <c r="O169" s="3">
        <v>0</v>
      </c>
      <c r="P169" s="3">
        <v>0</v>
      </c>
      <c r="Q169" s="3">
        <v>0</v>
      </c>
      <c r="R169" s="3">
        <v>700000</v>
      </c>
      <c r="S169" s="3">
        <v>200000</v>
      </c>
    </row>
    <row r="170" spans="1:19" ht="19.5" customHeight="1">
      <c r="A170" s="1" t="s">
        <v>1045</v>
      </c>
      <c r="B170" s="39" t="s">
        <v>522</v>
      </c>
      <c r="C170" s="41"/>
      <c r="D170" s="2">
        <f t="shared" si="36"/>
        <v>2924600</v>
      </c>
      <c r="E170" s="3">
        <v>0</v>
      </c>
      <c r="F170" s="19">
        <v>0</v>
      </c>
      <c r="G170" s="3">
        <v>0</v>
      </c>
      <c r="H170" s="3">
        <v>382</v>
      </c>
      <c r="I170" s="3">
        <v>2024600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700000</v>
      </c>
      <c r="S170" s="3">
        <v>200000</v>
      </c>
    </row>
    <row r="171" spans="1:19" ht="19.5" customHeight="1">
      <c r="A171" s="1" t="s">
        <v>1046</v>
      </c>
      <c r="B171" s="39" t="s">
        <v>508</v>
      </c>
      <c r="C171" s="41"/>
      <c r="D171" s="2">
        <f t="shared" si="36"/>
        <v>21620196.99</v>
      </c>
      <c r="E171" s="3">
        <v>20720196.99</v>
      </c>
      <c r="F171" s="19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700000</v>
      </c>
      <c r="S171" s="3">
        <v>200000</v>
      </c>
    </row>
    <row r="172" spans="1:19" ht="19.5" customHeight="1">
      <c r="A172" s="1" t="s">
        <v>1047</v>
      </c>
      <c r="B172" s="39" t="s">
        <v>453</v>
      </c>
      <c r="C172" s="41"/>
      <c r="D172" s="2">
        <f t="shared" si="36"/>
        <v>386320</v>
      </c>
      <c r="E172" s="3">
        <v>0</v>
      </c>
      <c r="F172" s="19">
        <v>0</v>
      </c>
      <c r="G172" s="3">
        <v>0</v>
      </c>
      <c r="H172" s="3">
        <v>0</v>
      </c>
      <c r="I172" s="3">
        <v>0</v>
      </c>
      <c r="J172" s="3">
        <v>238.6</v>
      </c>
      <c r="K172" s="3">
        <v>286320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100000</v>
      </c>
    </row>
    <row r="173" spans="1:19" ht="19.5" customHeight="1">
      <c r="A173" s="1" t="s">
        <v>1048</v>
      </c>
      <c r="B173" s="39" t="s">
        <v>494</v>
      </c>
      <c r="C173" s="41"/>
      <c r="D173" s="2">
        <f t="shared" si="36"/>
        <v>3596688.24</v>
      </c>
      <c r="E173" s="3">
        <v>2696688.24</v>
      </c>
      <c r="F173" s="19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700000</v>
      </c>
      <c r="S173" s="3">
        <v>200000</v>
      </c>
    </row>
    <row r="174" spans="1:19" ht="19.5" customHeight="1">
      <c r="A174" s="1" t="s">
        <v>1049</v>
      </c>
      <c r="B174" s="39" t="s">
        <v>495</v>
      </c>
      <c r="C174" s="41"/>
      <c r="D174" s="2">
        <f t="shared" si="36"/>
        <v>3586446.3</v>
      </c>
      <c r="E174" s="3">
        <v>2686446.3</v>
      </c>
      <c r="F174" s="19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700000</v>
      </c>
      <c r="S174" s="3">
        <v>200000</v>
      </c>
    </row>
    <row r="175" spans="1:19" ht="19.5" customHeight="1">
      <c r="A175" s="1" t="s">
        <v>1050</v>
      </c>
      <c r="B175" s="39" t="s">
        <v>486</v>
      </c>
      <c r="C175" s="41"/>
      <c r="D175" s="2">
        <f t="shared" si="36"/>
        <v>6252991.2</v>
      </c>
      <c r="E175" s="3">
        <v>5352991.2</v>
      </c>
      <c r="F175" s="19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700000</v>
      </c>
      <c r="S175" s="3">
        <v>200000</v>
      </c>
    </row>
    <row r="176" spans="1:19" ht="19.5" customHeight="1">
      <c r="A176" s="1" t="s">
        <v>1051</v>
      </c>
      <c r="B176" s="39" t="s">
        <v>469</v>
      </c>
      <c r="C176" s="41"/>
      <c r="D176" s="2">
        <f t="shared" si="36"/>
        <v>2620743</v>
      </c>
      <c r="E176" s="3">
        <v>1720743</v>
      </c>
      <c r="F176" s="19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700000</v>
      </c>
      <c r="S176" s="3">
        <v>200000</v>
      </c>
    </row>
    <row r="177" spans="1:19" ht="19.5" customHeight="1">
      <c r="A177" s="1" t="s">
        <v>1052</v>
      </c>
      <c r="B177" s="39" t="s">
        <v>487</v>
      </c>
      <c r="C177" s="41"/>
      <c r="D177" s="2">
        <f t="shared" si="36"/>
        <v>5182223.07</v>
      </c>
      <c r="E177" s="3">
        <v>4282223.07</v>
      </c>
      <c r="F177" s="19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700000</v>
      </c>
      <c r="S177" s="3">
        <v>200000</v>
      </c>
    </row>
    <row r="178" spans="1:19" ht="19.5" customHeight="1">
      <c r="A178" s="1" t="s">
        <v>1053</v>
      </c>
      <c r="B178" s="39" t="s">
        <v>537</v>
      </c>
      <c r="C178" s="41"/>
      <c r="D178" s="2">
        <f t="shared" si="36"/>
        <v>10150097.91</v>
      </c>
      <c r="E178" s="3">
        <v>9250097.91</v>
      </c>
      <c r="F178" s="19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700000</v>
      </c>
      <c r="S178" s="3">
        <v>200000</v>
      </c>
    </row>
    <row r="179" spans="1:19" ht="19.5" customHeight="1">
      <c r="A179" s="1" t="s">
        <v>1054</v>
      </c>
      <c r="B179" s="39" t="s">
        <v>441</v>
      </c>
      <c r="C179" s="41"/>
      <c r="D179" s="2">
        <f t="shared" si="36"/>
        <v>7571701.65</v>
      </c>
      <c r="E179" s="3">
        <v>6671701.65</v>
      </c>
      <c r="F179" s="19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700000</v>
      </c>
      <c r="S179" s="3">
        <v>200000</v>
      </c>
    </row>
    <row r="180" spans="1:19" ht="19.5" customHeight="1">
      <c r="A180" s="1" t="s">
        <v>1055</v>
      </c>
      <c r="B180" s="39" t="s">
        <v>470</v>
      </c>
      <c r="C180" s="41"/>
      <c r="D180" s="2">
        <f t="shared" si="36"/>
        <v>769900</v>
      </c>
      <c r="E180" s="3">
        <v>0</v>
      </c>
      <c r="F180" s="19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319</v>
      </c>
      <c r="O180" s="3">
        <v>669900</v>
      </c>
      <c r="P180" s="3">
        <v>0</v>
      </c>
      <c r="Q180" s="3">
        <v>0</v>
      </c>
      <c r="R180" s="3">
        <v>0</v>
      </c>
      <c r="S180" s="3">
        <v>100000</v>
      </c>
    </row>
    <row r="181" spans="1:19" ht="19.5" customHeight="1">
      <c r="A181" s="1" t="s">
        <v>1056</v>
      </c>
      <c r="B181" s="39" t="s">
        <v>496</v>
      </c>
      <c r="C181" s="41"/>
      <c r="D181" s="2">
        <f t="shared" si="36"/>
        <v>7034533.74</v>
      </c>
      <c r="E181" s="3">
        <v>6134533.74</v>
      </c>
      <c r="F181" s="19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700000</v>
      </c>
      <c r="S181" s="3">
        <v>200000</v>
      </c>
    </row>
    <row r="182" spans="1:19" ht="19.5" customHeight="1">
      <c r="A182" s="1" t="s">
        <v>1057</v>
      </c>
      <c r="B182" s="39" t="s">
        <v>447</v>
      </c>
      <c r="C182" s="41"/>
      <c r="D182" s="2">
        <f t="shared" si="36"/>
        <v>4113590.7</v>
      </c>
      <c r="E182" s="3">
        <v>3213590.7</v>
      </c>
      <c r="F182" s="19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700000</v>
      </c>
      <c r="S182" s="3">
        <v>200000</v>
      </c>
    </row>
    <row r="183" spans="1:19" ht="19.5" customHeight="1">
      <c r="A183" s="1" t="s">
        <v>1058</v>
      </c>
      <c r="B183" s="39" t="s">
        <v>448</v>
      </c>
      <c r="C183" s="41"/>
      <c r="D183" s="2">
        <f t="shared" si="36"/>
        <v>6210033.3</v>
      </c>
      <c r="E183" s="3">
        <v>5310033.3</v>
      </c>
      <c r="F183" s="19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700000</v>
      </c>
      <c r="S183" s="3">
        <v>200000</v>
      </c>
    </row>
    <row r="184" spans="1:19" ht="19.5" customHeight="1">
      <c r="A184" s="1" t="s">
        <v>1059</v>
      </c>
      <c r="B184" s="39" t="s">
        <v>523</v>
      </c>
      <c r="C184" s="41"/>
      <c r="D184" s="2">
        <f t="shared" si="36"/>
        <v>2391634.2</v>
      </c>
      <c r="E184" s="3">
        <v>1491634.2</v>
      </c>
      <c r="F184" s="19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700000</v>
      </c>
      <c r="S184" s="3">
        <v>200000</v>
      </c>
    </row>
    <row r="185" spans="1:19" ht="19.5" customHeight="1">
      <c r="A185" s="1" t="s">
        <v>1060</v>
      </c>
      <c r="B185" s="39" t="s">
        <v>424</v>
      </c>
      <c r="C185" s="41"/>
      <c r="D185" s="2">
        <f t="shared" si="36"/>
        <v>1850121.96</v>
      </c>
      <c r="E185" s="3">
        <v>950121.96</v>
      </c>
      <c r="F185" s="19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700000</v>
      </c>
      <c r="S185" s="3">
        <v>200000</v>
      </c>
    </row>
    <row r="186" spans="1:19" ht="19.5" customHeight="1">
      <c r="A186" s="1" t="s">
        <v>1061</v>
      </c>
      <c r="B186" s="39" t="s">
        <v>425</v>
      </c>
      <c r="C186" s="41"/>
      <c r="D186" s="2">
        <f t="shared" si="36"/>
        <v>3278460</v>
      </c>
      <c r="E186" s="3">
        <v>2378460</v>
      </c>
      <c r="F186" s="19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700000</v>
      </c>
      <c r="S186" s="3">
        <v>200000</v>
      </c>
    </row>
    <row r="187" spans="1:19" ht="19.5" customHeight="1">
      <c r="A187" s="1" t="s">
        <v>1062</v>
      </c>
      <c r="B187" s="39" t="s">
        <v>426</v>
      </c>
      <c r="C187" s="41"/>
      <c r="D187" s="2">
        <f t="shared" si="36"/>
        <v>1912301.7</v>
      </c>
      <c r="E187" s="3">
        <v>1012301.7</v>
      </c>
      <c r="F187" s="19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700000</v>
      </c>
      <c r="S187" s="3">
        <v>200000</v>
      </c>
    </row>
    <row r="188" spans="1:19" ht="19.5" customHeight="1">
      <c r="A188" s="1" t="s">
        <v>1063</v>
      </c>
      <c r="B188" s="52" t="s">
        <v>497</v>
      </c>
      <c r="C188" s="41"/>
      <c r="D188" s="2">
        <f t="shared" si="36"/>
        <v>12383860.17</v>
      </c>
      <c r="E188" s="3">
        <v>11483860.17</v>
      </c>
      <c r="F188" s="19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700000</v>
      </c>
      <c r="S188" s="3">
        <v>200000</v>
      </c>
    </row>
    <row r="189" spans="1:19" ht="19.5" customHeight="1">
      <c r="A189" s="1" t="s">
        <v>1064</v>
      </c>
      <c r="B189" s="39" t="s">
        <v>464</v>
      </c>
      <c r="C189" s="41"/>
      <c r="D189" s="2">
        <f t="shared" si="36"/>
        <v>5414535.51</v>
      </c>
      <c r="E189" s="3">
        <v>4514535.51</v>
      </c>
      <c r="F189" s="19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700000</v>
      </c>
      <c r="S189" s="3">
        <v>200000</v>
      </c>
    </row>
    <row r="190" spans="1:19" ht="19.5" customHeight="1">
      <c r="A190" s="1" t="s">
        <v>1065</v>
      </c>
      <c r="B190" s="52" t="s">
        <v>427</v>
      </c>
      <c r="C190" s="41"/>
      <c r="D190" s="2">
        <f t="shared" si="36"/>
        <v>2173446.9</v>
      </c>
      <c r="E190" s="3">
        <v>1273446.9</v>
      </c>
      <c r="F190" s="19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700000</v>
      </c>
      <c r="S190" s="3">
        <v>200000</v>
      </c>
    </row>
    <row r="191" spans="1:19" ht="19.5" customHeight="1">
      <c r="A191" s="1" t="s">
        <v>1066</v>
      </c>
      <c r="B191" s="39" t="s">
        <v>465</v>
      </c>
      <c r="C191" s="41"/>
      <c r="D191" s="2">
        <f t="shared" si="36"/>
        <v>2089399.89</v>
      </c>
      <c r="E191" s="3">
        <v>1189399.89</v>
      </c>
      <c r="F191" s="19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700000</v>
      </c>
      <c r="S191" s="3">
        <v>200000</v>
      </c>
    </row>
    <row r="192" spans="1:19" ht="19.5" customHeight="1">
      <c r="A192" s="1" t="s">
        <v>1067</v>
      </c>
      <c r="B192" s="39" t="s">
        <v>419</v>
      </c>
      <c r="C192" s="41"/>
      <c r="D192" s="2">
        <f t="shared" si="36"/>
        <v>839200</v>
      </c>
      <c r="E192" s="3">
        <v>0</v>
      </c>
      <c r="F192" s="19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352</v>
      </c>
      <c r="O192" s="3">
        <v>739200</v>
      </c>
      <c r="P192" s="3">
        <v>0</v>
      </c>
      <c r="Q192" s="3">
        <v>0</v>
      </c>
      <c r="R192" s="3">
        <v>0</v>
      </c>
      <c r="S192" s="3">
        <v>100000</v>
      </c>
    </row>
    <row r="193" spans="1:19" ht="19.5" customHeight="1">
      <c r="A193" s="1" t="s">
        <v>1068</v>
      </c>
      <c r="B193" s="39" t="s">
        <v>538</v>
      </c>
      <c r="C193" s="41"/>
      <c r="D193" s="2">
        <f t="shared" si="36"/>
        <v>4726600</v>
      </c>
      <c r="E193" s="3">
        <v>0</v>
      </c>
      <c r="F193" s="19">
        <v>0</v>
      </c>
      <c r="G193" s="3">
        <v>0</v>
      </c>
      <c r="H193" s="3">
        <v>722</v>
      </c>
      <c r="I193" s="3">
        <v>3826600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700000</v>
      </c>
      <c r="S193" s="3">
        <v>200000</v>
      </c>
    </row>
    <row r="194" spans="1:19" ht="19.5" customHeight="1">
      <c r="A194" s="1" t="s">
        <v>1069</v>
      </c>
      <c r="B194" s="39" t="s">
        <v>524</v>
      </c>
      <c r="C194" s="41"/>
      <c r="D194" s="2">
        <f t="shared" si="36"/>
        <v>3402660</v>
      </c>
      <c r="E194" s="3">
        <v>0</v>
      </c>
      <c r="F194" s="19">
        <v>0</v>
      </c>
      <c r="G194" s="3">
        <v>0</v>
      </c>
      <c r="H194" s="3">
        <v>472.2</v>
      </c>
      <c r="I194" s="3">
        <v>2502660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700000</v>
      </c>
      <c r="S194" s="3">
        <v>200000</v>
      </c>
    </row>
    <row r="195" spans="1:19" ht="19.5" customHeight="1">
      <c r="A195" s="1" t="s">
        <v>1070</v>
      </c>
      <c r="B195" s="39" t="s">
        <v>525</v>
      </c>
      <c r="C195" s="41"/>
      <c r="D195" s="2">
        <f t="shared" si="36"/>
        <v>3402660</v>
      </c>
      <c r="E195" s="3">
        <v>0</v>
      </c>
      <c r="F195" s="19">
        <v>0</v>
      </c>
      <c r="G195" s="3">
        <v>0</v>
      </c>
      <c r="H195" s="3">
        <v>472.2</v>
      </c>
      <c r="I195" s="3">
        <v>2502660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700000</v>
      </c>
      <c r="S195" s="3">
        <v>200000</v>
      </c>
    </row>
    <row r="196" spans="1:19" ht="19.5" customHeight="1">
      <c r="A196" s="1" t="s">
        <v>1071</v>
      </c>
      <c r="B196" s="39" t="s">
        <v>539</v>
      </c>
      <c r="C196" s="41"/>
      <c r="D196" s="2">
        <f t="shared" si="36"/>
        <v>2295490</v>
      </c>
      <c r="E196" s="3">
        <v>0</v>
      </c>
      <c r="F196" s="19">
        <v>0</v>
      </c>
      <c r="G196" s="3">
        <v>0</v>
      </c>
      <c r="H196" s="3">
        <v>263.3</v>
      </c>
      <c r="I196" s="3">
        <v>1395490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700000</v>
      </c>
      <c r="S196" s="3">
        <v>200000</v>
      </c>
    </row>
    <row r="197" spans="1:19" ht="19.5" customHeight="1">
      <c r="A197" s="1" t="s">
        <v>1072</v>
      </c>
      <c r="B197" s="52" t="s">
        <v>479</v>
      </c>
      <c r="C197" s="41"/>
      <c r="D197" s="2">
        <f t="shared" si="36"/>
        <v>800000</v>
      </c>
      <c r="E197" s="3">
        <v>0</v>
      </c>
      <c r="F197" s="19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700000</v>
      </c>
      <c r="S197" s="3">
        <v>100000</v>
      </c>
    </row>
    <row r="198" spans="1:19" ht="19.5" customHeight="1">
      <c r="A198" s="1" t="s">
        <v>1073</v>
      </c>
      <c r="B198" s="52" t="s">
        <v>502</v>
      </c>
      <c r="C198" s="41"/>
      <c r="D198" s="2">
        <f t="shared" si="36"/>
        <v>800000</v>
      </c>
      <c r="E198" s="3">
        <v>0</v>
      </c>
      <c r="F198" s="19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700000</v>
      </c>
      <c r="S198" s="3">
        <v>100000</v>
      </c>
    </row>
    <row r="199" spans="1:19" ht="19.5" customHeight="1">
      <c r="A199" s="1" t="s">
        <v>1074</v>
      </c>
      <c r="B199" s="39" t="s">
        <v>471</v>
      </c>
      <c r="C199" s="41"/>
      <c r="D199" s="2">
        <f t="shared" si="36"/>
        <v>2549000</v>
      </c>
      <c r="E199" s="3">
        <v>0</v>
      </c>
      <c r="F199" s="19">
        <v>0</v>
      </c>
      <c r="G199" s="3">
        <v>0</v>
      </c>
      <c r="H199" s="3">
        <v>330</v>
      </c>
      <c r="I199" s="3">
        <v>1749000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700000</v>
      </c>
      <c r="S199" s="3">
        <v>100000</v>
      </c>
    </row>
    <row r="200" spans="1:19" ht="19.5" customHeight="1">
      <c r="A200" s="1" t="s">
        <v>1075</v>
      </c>
      <c r="B200" s="39" t="s">
        <v>540</v>
      </c>
      <c r="C200" s="41"/>
      <c r="D200" s="2">
        <f t="shared" si="36"/>
        <v>2699810</v>
      </c>
      <c r="E200" s="3">
        <v>2499810</v>
      </c>
      <c r="F200" s="19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200000</v>
      </c>
    </row>
    <row r="201" spans="1:19" ht="19.5" customHeight="1">
      <c r="A201" s="1" t="s">
        <v>1076</v>
      </c>
      <c r="B201" s="39" t="s">
        <v>503</v>
      </c>
      <c r="C201" s="41"/>
      <c r="D201" s="2">
        <f t="shared" si="36"/>
        <v>6810998</v>
      </c>
      <c r="E201" s="3">
        <v>6586878</v>
      </c>
      <c r="F201" s="19">
        <v>0</v>
      </c>
      <c r="G201" s="3">
        <v>0</v>
      </c>
      <c r="H201" s="3">
        <v>0</v>
      </c>
      <c r="I201" s="3">
        <v>0</v>
      </c>
      <c r="J201" s="3">
        <v>20.1</v>
      </c>
      <c r="K201" s="3">
        <v>24120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200000</v>
      </c>
    </row>
    <row r="202" spans="1:19" ht="19.5" customHeight="1">
      <c r="A202" s="1" t="s">
        <v>1077</v>
      </c>
      <c r="B202" s="52" t="s">
        <v>541</v>
      </c>
      <c r="C202" s="41"/>
      <c r="D202" s="2">
        <f t="shared" si="36"/>
        <v>7297100</v>
      </c>
      <c r="E202" s="3">
        <v>0</v>
      </c>
      <c r="F202" s="19">
        <v>0</v>
      </c>
      <c r="G202" s="3">
        <v>0</v>
      </c>
      <c r="H202" s="3">
        <v>1207</v>
      </c>
      <c r="I202" s="3">
        <v>6397100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700000</v>
      </c>
      <c r="S202" s="3">
        <v>200000</v>
      </c>
    </row>
    <row r="203" spans="1:19" ht="19.5" customHeight="1">
      <c r="A203" s="1" t="s">
        <v>1078</v>
      </c>
      <c r="B203" s="52" t="s">
        <v>440</v>
      </c>
      <c r="C203" s="41"/>
      <c r="D203" s="2">
        <f t="shared" si="36"/>
        <v>3277580</v>
      </c>
      <c r="E203" s="3">
        <v>0</v>
      </c>
      <c r="F203" s="19">
        <v>0</v>
      </c>
      <c r="G203" s="3">
        <v>0</v>
      </c>
      <c r="H203" s="3">
        <v>448.6</v>
      </c>
      <c r="I203" s="3">
        <v>2377580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700000</v>
      </c>
      <c r="S203" s="3">
        <v>200000</v>
      </c>
    </row>
    <row r="204" spans="1:19" ht="19.5" customHeight="1">
      <c r="A204" s="1" t="s">
        <v>1079</v>
      </c>
      <c r="B204" s="39" t="s">
        <v>433</v>
      </c>
      <c r="C204" s="41"/>
      <c r="D204" s="2">
        <f t="shared" si="36"/>
        <v>2719490</v>
      </c>
      <c r="E204" s="3">
        <v>0</v>
      </c>
      <c r="F204" s="19">
        <v>0</v>
      </c>
      <c r="G204" s="3">
        <v>0</v>
      </c>
      <c r="H204" s="3">
        <v>343.3</v>
      </c>
      <c r="I204" s="3">
        <v>1819490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700000</v>
      </c>
      <c r="S204" s="3">
        <v>200000</v>
      </c>
    </row>
    <row r="205" spans="1:19" ht="19.5" customHeight="1">
      <c r="A205" s="1" t="s">
        <v>1080</v>
      </c>
      <c r="B205" s="39" t="s">
        <v>449</v>
      </c>
      <c r="C205" s="41"/>
      <c r="D205" s="2">
        <f t="shared" si="36"/>
        <v>2035836</v>
      </c>
      <c r="E205" s="3">
        <v>1135836</v>
      </c>
      <c r="F205" s="19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700000</v>
      </c>
      <c r="S205" s="3">
        <v>200000</v>
      </c>
    </row>
    <row r="206" spans="1:19" ht="19.5" customHeight="1">
      <c r="A206" s="1" t="s">
        <v>1081</v>
      </c>
      <c r="B206" s="39" t="s">
        <v>564</v>
      </c>
      <c r="C206" s="41"/>
      <c r="D206" s="2">
        <f t="shared" si="36"/>
        <v>19660614.16</v>
      </c>
      <c r="E206" s="3">
        <v>3786314.16</v>
      </c>
      <c r="F206" s="19">
        <v>0</v>
      </c>
      <c r="G206" s="3">
        <v>0</v>
      </c>
      <c r="H206" s="3">
        <v>1295</v>
      </c>
      <c r="I206" s="3">
        <v>6863500</v>
      </c>
      <c r="J206" s="3">
        <v>0</v>
      </c>
      <c r="K206" s="3">
        <v>0</v>
      </c>
      <c r="L206" s="3">
        <v>1800</v>
      </c>
      <c r="M206" s="3">
        <v>4510800</v>
      </c>
      <c r="N206" s="3">
        <v>0</v>
      </c>
      <c r="O206" s="3">
        <v>0</v>
      </c>
      <c r="P206" s="3">
        <v>3600000</v>
      </c>
      <c r="Q206" s="3">
        <v>0</v>
      </c>
      <c r="R206" s="3">
        <v>700000</v>
      </c>
      <c r="S206" s="3">
        <v>200000</v>
      </c>
    </row>
    <row r="207" spans="1:19" ht="19.5" customHeight="1">
      <c r="A207" s="1" t="s">
        <v>1082</v>
      </c>
      <c r="B207" s="39" t="s">
        <v>443</v>
      </c>
      <c r="C207" s="41"/>
      <c r="D207" s="2">
        <f t="shared" si="36"/>
        <v>3754103.46</v>
      </c>
      <c r="E207" s="3">
        <v>2854103.46</v>
      </c>
      <c r="F207" s="19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700000</v>
      </c>
      <c r="S207" s="3">
        <v>200000</v>
      </c>
    </row>
    <row r="208" spans="1:19" ht="19.5" customHeight="1">
      <c r="A208" s="1" t="s">
        <v>1083</v>
      </c>
      <c r="B208" s="39" t="s">
        <v>444</v>
      </c>
      <c r="C208" s="41"/>
      <c r="D208" s="2">
        <f t="shared" si="36"/>
        <v>5283598.86</v>
      </c>
      <c r="E208" s="3">
        <v>4383598.86</v>
      </c>
      <c r="F208" s="19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700000</v>
      </c>
      <c r="S208" s="3">
        <v>200000</v>
      </c>
    </row>
    <row r="209" spans="1:19" ht="19.5" customHeight="1">
      <c r="A209" s="1" t="s">
        <v>1084</v>
      </c>
      <c r="B209" s="39" t="s">
        <v>436</v>
      </c>
      <c r="C209" s="41"/>
      <c r="D209" s="2">
        <f t="shared" si="36"/>
        <v>3822229.35</v>
      </c>
      <c r="E209" s="3">
        <v>2922229.35</v>
      </c>
      <c r="F209" s="19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700000</v>
      </c>
      <c r="S209" s="3">
        <v>200000</v>
      </c>
    </row>
    <row r="210" spans="1:19" ht="19.5" customHeight="1">
      <c r="A210" s="1" t="s">
        <v>1085</v>
      </c>
      <c r="B210" s="39" t="s">
        <v>542</v>
      </c>
      <c r="C210" s="41"/>
      <c r="D210" s="2">
        <f t="shared" si="36"/>
        <v>1607550</v>
      </c>
      <c r="E210" s="3">
        <v>0</v>
      </c>
      <c r="F210" s="19">
        <v>0</v>
      </c>
      <c r="G210" s="3">
        <v>0</v>
      </c>
      <c r="H210" s="3">
        <v>133.5</v>
      </c>
      <c r="I210" s="3">
        <v>707550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700000</v>
      </c>
      <c r="S210" s="3">
        <v>200000</v>
      </c>
    </row>
    <row r="211" spans="1:19" ht="19.5" customHeight="1">
      <c r="A211" s="1" t="s">
        <v>1086</v>
      </c>
      <c r="B211" s="39" t="s">
        <v>567</v>
      </c>
      <c r="C211" s="41"/>
      <c r="D211" s="2">
        <f t="shared" si="36"/>
        <v>14720394</v>
      </c>
      <c r="E211" s="3">
        <v>6254379</v>
      </c>
      <c r="F211" s="19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1643</v>
      </c>
      <c r="M211" s="3">
        <v>4280015</v>
      </c>
      <c r="N211" s="3">
        <v>0</v>
      </c>
      <c r="O211" s="3">
        <v>0</v>
      </c>
      <c r="P211" s="3">
        <v>3286000</v>
      </c>
      <c r="Q211" s="3">
        <v>0</v>
      </c>
      <c r="R211" s="3">
        <v>700000</v>
      </c>
      <c r="S211" s="3">
        <v>200000</v>
      </c>
    </row>
    <row r="212" spans="1:19" ht="19.5" customHeight="1">
      <c r="A212" s="1" t="s">
        <v>1087</v>
      </c>
      <c r="B212" s="39" t="s">
        <v>526</v>
      </c>
      <c r="C212" s="41"/>
      <c r="D212" s="2">
        <f t="shared" si="36"/>
        <v>4365140</v>
      </c>
      <c r="E212" s="3">
        <v>0</v>
      </c>
      <c r="F212" s="19">
        <v>0</v>
      </c>
      <c r="G212" s="3">
        <v>0</v>
      </c>
      <c r="H212" s="3">
        <v>653.8</v>
      </c>
      <c r="I212" s="3">
        <v>3465140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700000</v>
      </c>
      <c r="S212" s="3">
        <v>200000</v>
      </c>
    </row>
    <row r="213" spans="1:19" ht="19.5" customHeight="1">
      <c r="A213" s="1" t="s">
        <v>1088</v>
      </c>
      <c r="B213" s="39" t="s">
        <v>428</v>
      </c>
      <c r="C213" s="41"/>
      <c r="D213" s="2">
        <f t="shared" si="36"/>
        <v>4292946</v>
      </c>
      <c r="E213" s="3">
        <v>3392946</v>
      </c>
      <c r="F213" s="19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700000</v>
      </c>
      <c r="S213" s="3">
        <v>200000</v>
      </c>
    </row>
    <row r="214" spans="1:19" ht="19.5" customHeight="1">
      <c r="A214" s="1" t="s">
        <v>1089</v>
      </c>
      <c r="B214" s="39" t="s">
        <v>480</v>
      </c>
      <c r="C214" s="41"/>
      <c r="D214" s="2">
        <f t="shared" si="36"/>
        <v>2861000</v>
      </c>
      <c r="E214" s="3">
        <v>0</v>
      </c>
      <c r="F214" s="19">
        <v>0</v>
      </c>
      <c r="G214" s="3">
        <v>0</v>
      </c>
      <c r="H214" s="3">
        <v>370</v>
      </c>
      <c r="I214" s="3">
        <v>1961000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700000</v>
      </c>
      <c r="S214" s="3">
        <v>200000</v>
      </c>
    </row>
    <row r="215" spans="1:19" ht="19.5" customHeight="1">
      <c r="A215" s="1" t="s">
        <v>1090</v>
      </c>
      <c r="B215" s="39" t="s">
        <v>466</v>
      </c>
      <c r="C215" s="41"/>
      <c r="D215" s="2">
        <f t="shared" si="36"/>
        <v>3222804.23</v>
      </c>
      <c r="E215" s="3">
        <v>3022804.23</v>
      </c>
      <c r="F215" s="19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200000</v>
      </c>
    </row>
    <row r="216" spans="1:19" ht="19.5" customHeight="1">
      <c r="A216" s="1" t="s">
        <v>1091</v>
      </c>
      <c r="B216" s="52" t="s">
        <v>454</v>
      </c>
      <c r="C216" s="41"/>
      <c r="D216" s="2">
        <f t="shared" si="36"/>
        <v>2845100</v>
      </c>
      <c r="E216" s="3">
        <v>0</v>
      </c>
      <c r="F216" s="19">
        <v>0</v>
      </c>
      <c r="G216" s="3">
        <v>0</v>
      </c>
      <c r="H216" s="3">
        <v>367</v>
      </c>
      <c r="I216" s="3">
        <v>1945100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700000</v>
      </c>
      <c r="S216" s="3">
        <v>200000</v>
      </c>
    </row>
    <row r="217" spans="1:19" ht="19.5" customHeight="1">
      <c r="A217" s="1" t="s">
        <v>1092</v>
      </c>
      <c r="B217" s="39" t="s">
        <v>455</v>
      </c>
      <c r="C217" s="41"/>
      <c r="D217" s="2">
        <f t="shared" si="36"/>
        <v>4398000</v>
      </c>
      <c r="E217" s="3">
        <v>0</v>
      </c>
      <c r="F217" s="19">
        <v>0</v>
      </c>
      <c r="G217" s="3">
        <v>0</v>
      </c>
      <c r="H217" s="3">
        <v>660</v>
      </c>
      <c r="I217" s="3">
        <v>3498000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700000</v>
      </c>
      <c r="S217" s="3">
        <v>200000</v>
      </c>
    </row>
    <row r="218" spans="1:19" ht="19.5" customHeight="1">
      <c r="A218" s="1" t="s">
        <v>1093</v>
      </c>
      <c r="B218" s="39" t="s">
        <v>456</v>
      </c>
      <c r="C218" s="41"/>
      <c r="D218" s="2">
        <f t="shared" si="36"/>
        <v>5166447.57</v>
      </c>
      <c r="E218" s="3">
        <v>4266447.57</v>
      </c>
      <c r="F218" s="19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700000</v>
      </c>
      <c r="S218" s="3">
        <v>200000</v>
      </c>
    </row>
    <row r="219" spans="1:19" ht="19.5" customHeight="1">
      <c r="A219" s="1" t="s">
        <v>1094</v>
      </c>
      <c r="B219" s="39" t="s">
        <v>457</v>
      </c>
      <c r="C219" s="41"/>
      <c r="D219" s="2">
        <f t="shared" si="36"/>
        <v>3926226.3</v>
      </c>
      <c r="E219" s="3">
        <v>3026226.3</v>
      </c>
      <c r="F219" s="19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700000</v>
      </c>
      <c r="S219" s="3">
        <v>200000</v>
      </c>
    </row>
    <row r="220" spans="1:19" ht="19.5" customHeight="1">
      <c r="A220" s="1" t="s">
        <v>1095</v>
      </c>
      <c r="B220" s="52" t="s">
        <v>543</v>
      </c>
      <c r="C220" s="41"/>
      <c r="D220" s="2">
        <f t="shared" si="36"/>
        <v>6379140</v>
      </c>
      <c r="E220" s="3">
        <v>0</v>
      </c>
      <c r="F220" s="19">
        <v>0</v>
      </c>
      <c r="G220" s="3">
        <v>0</v>
      </c>
      <c r="H220" s="3">
        <v>1033.8</v>
      </c>
      <c r="I220" s="3">
        <v>5479140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700000</v>
      </c>
      <c r="S220" s="3">
        <v>200000</v>
      </c>
    </row>
    <row r="221" spans="1:19" ht="19.5" customHeight="1">
      <c r="A221" s="1" t="s">
        <v>1096</v>
      </c>
      <c r="B221" s="39" t="s">
        <v>544</v>
      </c>
      <c r="C221" s="41"/>
      <c r="D221" s="2">
        <f t="shared" si="36"/>
        <v>3128650</v>
      </c>
      <c r="E221" s="3">
        <v>0</v>
      </c>
      <c r="F221" s="19">
        <v>0</v>
      </c>
      <c r="G221" s="3">
        <v>0</v>
      </c>
      <c r="H221" s="3">
        <v>420.5</v>
      </c>
      <c r="I221" s="3">
        <v>2228650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700000</v>
      </c>
      <c r="S221" s="3">
        <v>200000</v>
      </c>
    </row>
    <row r="222" spans="1:19" ht="19.5" customHeight="1">
      <c r="A222" s="1" t="s">
        <v>1097</v>
      </c>
      <c r="B222" s="39" t="s">
        <v>429</v>
      </c>
      <c r="C222" s="41"/>
      <c r="D222" s="2">
        <f t="shared" si="36"/>
        <v>13748305.65</v>
      </c>
      <c r="E222" s="3">
        <v>657595.65</v>
      </c>
      <c r="F222" s="19">
        <v>0</v>
      </c>
      <c r="G222" s="3">
        <v>0</v>
      </c>
      <c r="H222" s="3">
        <v>900.6</v>
      </c>
      <c r="I222" s="3">
        <v>4773180</v>
      </c>
      <c r="J222" s="3">
        <v>647.6</v>
      </c>
      <c r="K222" s="3">
        <v>777120</v>
      </c>
      <c r="L222" s="3">
        <v>1442</v>
      </c>
      <c r="M222" s="3">
        <v>3756410</v>
      </c>
      <c r="N222" s="3">
        <v>0</v>
      </c>
      <c r="O222" s="3">
        <v>0</v>
      </c>
      <c r="P222" s="3">
        <v>2884000</v>
      </c>
      <c r="Q222" s="3">
        <v>0</v>
      </c>
      <c r="R222" s="3">
        <v>700000</v>
      </c>
      <c r="S222" s="3">
        <v>200000</v>
      </c>
    </row>
    <row r="223" spans="1:19" ht="19.5" customHeight="1">
      <c r="A223" s="1" t="s">
        <v>1098</v>
      </c>
      <c r="B223" s="39" t="s">
        <v>569</v>
      </c>
      <c r="C223" s="41"/>
      <c r="D223" s="2">
        <f t="shared" si="36"/>
        <v>2461055</v>
      </c>
      <c r="E223" s="3">
        <v>0</v>
      </c>
      <c r="F223" s="19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491</v>
      </c>
      <c r="M223" s="3">
        <v>1279055</v>
      </c>
      <c r="N223" s="3">
        <v>0</v>
      </c>
      <c r="O223" s="3">
        <v>0</v>
      </c>
      <c r="P223" s="3">
        <v>982000</v>
      </c>
      <c r="Q223" s="3">
        <v>0</v>
      </c>
      <c r="R223" s="3">
        <v>0</v>
      </c>
      <c r="S223" s="3">
        <v>200000</v>
      </c>
    </row>
    <row r="224" spans="1:19" ht="19.5" customHeight="1">
      <c r="A224" s="1" t="s">
        <v>1099</v>
      </c>
      <c r="B224" s="39" t="s">
        <v>570</v>
      </c>
      <c r="C224" s="41"/>
      <c r="D224" s="2">
        <f t="shared" si="36"/>
        <v>2382770</v>
      </c>
      <c r="E224" s="3">
        <v>0</v>
      </c>
      <c r="F224" s="19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474</v>
      </c>
      <c r="M224" s="3">
        <v>1234770</v>
      </c>
      <c r="N224" s="3">
        <v>0</v>
      </c>
      <c r="O224" s="3">
        <v>0</v>
      </c>
      <c r="P224" s="3">
        <v>948000</v>
      </c>
      <c r="Q224" s="3">
        <v>0</v>
      </c>
      <c r="R224" s="3">
        <v>0</v>
      </c>
      <c r="S224" s="3">
        <v>200000</v>
      </c>
    </row>
    <row r="225" spans="1:19" ht="19.5" customHeight="1">
      <c r="A225" s="1" t="s">
        <v>1100</v>
      </c>
      <c r="B225" s="39" t="s">
        <v>545</v>
      </c>
      <c r="C225" s="41"/>
      <c r="D225" s="2">
        <f t="shared" si="36"/>
        <v>7429600</v>
      </c>
      <c r="E225" s="3">
        <v>0</v>
      </c>
      <c r="F225" s="19">
        <v>0</v>
      </c>
      <c r="G225" s="3">
        <v>0</v>
      </c>
      <c r="H225" s="3">
        <v>1232</v>
      </c>
      <c r="I225" s="3">
        <v>6529600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700000</v>
      </c>
      <c r="S225" s="3">
        <v>200000</v>
      </c>
    </row>
    <row r="226" spans="1:19" ht="19.5" customHeight="1">
      <c r="A226" s="1" t="s">
        <v>1101</v>
      </c>
      <c r="B226" s="39" t="s">
        <v>445</v>
      </c>
      <c r="C226" s="41"/>
      <c r="D226" s="2">
        <f t="shared" si="36"/>
        <v>3053962.5</v>
      </c>
      <c r="E226" s="3">
        <v>2153962.5</v>
      </c>
      <c r="F226" s="19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700000</v>
      </c>
      <c r="S226" s="3">
        <v>200000</v>
      </c>
    </row>
    <row r="227" spans="1:19" ht="19.5" customHeight="1">
      <c r="A227" s="1" t="s">
        <v>1102</v>
      </c>
      <c r="B227" s="39" t="s">
        <v>562</v>
      </c>
      <c r="C227" s="41"/>
      <c r="D227" s="2">
        <f t="shared" si="36"/>
        <v>4567600</v>
      </c>
      <c r="E227" s="3">
        <v>0</v>
      </c>
      <c r="F227" s="19">
        <v>0</v>
      </c>
      <c r="G227" s="3">
        <v>0</v>
      </c>
      <c r="H227" s="3">
        <v>692</v>
      </c>
      <c r="I227" s="3">
        <v>3667600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700000</v>
      </c>
      <c r="S227" s="3">
        <v>200000</v>
      </c>
    </row>
    <row r="228" spans="1:19" ht="19.5" customHeight="1">
      <c r="A228" s="1" t="s">
        <v>1103</v>
      </c>
      <c r="B228" s="39" t="s">
        <v>481</v>
      </c>
      <c r="C228" s="41"/>
      <c r="D228" s="2">
        <f t="shared" si="36"/>
        <v>4878680</v>
      </c>
      <c r="E228" s="3">
        <v>0</v>
      </c>
      <c r="F228" s="19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1016</v>
      </c>
      <c r="M228" s="3">
        <v>2646680</v>
      </c>
      <c r="N228" s="3">
        <v>0</v>
      </c>
      <c r="O228" s="3">
        <v>0</v>
      </c>
      <c r="P228" s="3">
        <v>2032000</v>
      </c>
      <c r="Q228" s="3">
        <v>0</v>
      </c>
      <c r="R228" s="3">
        <v>0</v>
      </c>
      <c r="S228" s="3">
        <v>200000</v>
      </c>
    </row>
    <row r="229" spans="1:19" ht="19.5" customHeight="1">
      <c r="A229" s="1" t="s">
        <v>1104</v>
      </c>
      <c r="B229" s="39" t="s">
        <v>467</v>
      </c>
      <c r="C229" s="41"/>
      <c r="D229" s="2">
        <f t="shared" si="36"/>
        <v>2649000</v>
      </c>
      <c r="E229" s="3">
        <v>0</v>
      </c>
      <c r="F229" s="19">
        <v>0</v>
      </c>
      <c r="G229" s="3">
        <v>0</v>
      </c>
      <c r="H229" s="3">
        <v>330</v>
      </c>
      <c r="I229" s="3">
        <v>1749000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700000</v>
      </c>
      <c r="S229" s="3">
        <v>200000</v>
      </c>
    </row>
    <row r="230" spans="1:19" ht="19.5" customHeight="1">
      <c r="A230" s="1" t="s">
        <v>1105</v>
      </c>
      <c r="B230" s="39" t="s">
        <v>450</v>
      </c>
      <c r="C230" s="41"/>
      <c r="D230" s="2">
        <f t="shared" si="36"/>
        <v>4008450</v>
      </c>
      <c r="E230" s="3">
        <v>0</v>
      </c>
      <c r="F230" s="19">
        <v>0</v>
      </c>
      <c r="G230" s="3">
        <v>0</v>
      </c>
      <c r="H230" s="3">
        <v>586.5</v>
      </c>
      <c r="I230" s="3">
        <v>3108450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700000</v>
      </c>
      <c r="S230" s="3">
        <v>200000</v>
      </c>
    </row>
    <row r="231" spans="1:19" ht="19.5" customHeight="1">
      <c r="A231" s="1" t="s">
        <v>1106</v>
      </c>
      <c r="B231" s="39" t="s">
        <v>563</v>
      </c>
      <c r="C231" s="41"/>
      <c r="D231" s="2">
        <f t="shared" si="36"/>
        <v>17914848.2</v>
      </c>
      <c r="E231" s="3">
        <v>6301948.2</v>
      </c>
      <c r="F231" s="19">
        <v>0</v>
      </c>
      <c r="G231" s="3">
        <v>0</v>
      </c>
      <c r="H231" s="3">
        <v>718</v>
      </c>
      <c r="I231" s="3">
        <v>3805400</v>
      </c>
      <c r="J231" s="3">
        <v>0</v>
      </c>
      <c r="K231" s="3">
        <v>0</v>
      </c>
      <c r="L231" s="3">
        <v>1500</v>
      </c>
      <c r="M231" s="3">
        <v>3907500</v>
      </c>
      <c r="N231" s="3">
        <v>0</v>
      </c>
      <c r="O231" s="3">
        <v>0</v>
      </c>
      <c r="P231" s="3">
        <v>3000000</v>
      </c>
      <c r="Q231" s="3">
        <v>0</v>
      </c>
      <c r="R231" s="3">
        <v>700000</v>
      </c>
      <c r="S231" s="3">
        <v>200000</v>
      </c>
    </row>
    <row r="232" spans="1:19" ht="19.5" customHeight="1">
      <c r="A232" s="1" t="s">
        <v>1107</v>
      </c>
      <c r="B232" s="39" t="s">
        <v>437</v>
      </c>
      <c r="C232" s="41"/>
      <c r="D232" s="2">
        <f t="shared" si="36"/>
        <v>1729305.9</v>
      </c>
      <c r="E232" s="3">
        <v>829305.9</v>
      </c>
      <c r="F232" s="19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700000</v>
      </c>
      <c r="S232" s="3">
        <v>200000</v>
      </c>
    </row>
    <row r="233" spans="1:19" ht="19.5" customHeight="1">
      <c r="A233" s="41" t="s">
        <v>1108</v>
      </c>
      <c r="B233" s="39" t="s">
        <v>902</v>
      </c>
      <c r="C233" s="41"/>
      <c r="D233" s="2">
        <f>SUM(E233,G233,I233,K233,M233,O233,P233,Q233,R233,S233)</f>
        <v>31962917.68</v>
      </c>
      <c r="E233" s="3">
        <v>9581407.68</v>
      </c>
      <c r="F233" s="19">
        <v>2</v>
      </c>
      <c r="G233" s="3">
        <v>4300000</v>
      </c>
      <c r="H233" s="6">
        <v>613.2</v>
      </c>
      <c r="I233" s="6">
        <v>2023560</v>
      </c>
      <c r="J233" s="3">
        <v>819.8</v>
      </c>
      <c r="K233" s="3">
        <v>983760</v>
      </c>
      <c r="L233" s="3">
        <v>3078</v>
      </c>
      <c r="M233" s="3">
        <v>8018190</v>
      </c>
      <c r="N233" s="3">
        <v>0</v>
      </c>
      <c r="O233" s="3">
        <v>0</v>
      </c>
      <c r="P233" s="3">
        <v>6156000</v>
      </c>
      <c r="Q233" s="3">
        <v>0</v>
      </c>
      <c r="R233" s="3">
        <v>700000</v>
      </c>
      <c r="S233" s="3">
        <v>200000</v>
      </c>
    </row>
    <row r="234" spans="1:19" ht="19.5" customHeight="1">
      <c r="A234" s="1" t="s">
        <v>1109</v>
      </c>
      <c r="B234" s="39" t="s">
        <v>458</v>
      </c>
      <c r="C234" s="41"/>
      <c r="D234" s="2">
        <f t="shared" si="36"/>
        <v>3359200</v>
      </c>
      <c r="E234" s="3">
        <v>0</v>
      </c>
      <c r="F234" s="19">
        <v>0</v>
      </c>
      <c r="G234" s="3">
        <v>0</v>
      </c>
      <c r="H234" s="3">
        <v>464</v>
      </c>
      <c r="I234" s="3">
        <v>2459200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700000</v>
      </c>
      <c r="S234" s="3">
        <v>200000</v>
      </c>
    </row>
    <row r="235" spans="1:19" ht="19.5" customHeight="1">
      <c r="A235" s="1" t="s">
        <v>1110</v>
      </c>
      <c r="B235" s="39" t="s">
        <v>420</v>
      </c>
      <c r="C235" s="41"/>
      <c r="D235" s="2">
        <f t="shared" si="36"/>
        <v>6678060</v>
      </c>
      <c r="E235" s="3">
        <v>0</v>
      </c>
      <c r="F235" s="19">
        <v>0</v>
      </c>
      <c r="G235" s="3">
        <v>0</v>
      </c>
      <c r="H235" s="3">
        <v>1090.2</v>
      </c>
      <c r="I235" s="3">
        <v>5778060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700000</v>
      </c>
      <c r="S235" s="3">
        <v>200000</v>
      </c>
    </row>
    <row r="236" spans="1:19" ht="19.5" customHeight="1">
      <c r="A236" s="1" t="s">
        <v>1111</v>
      </c>
      <c r="B236" s="39" t="s">
        <v>527</v>
      </c>
      <c r="C236" s="41"/>
      <c r="D236" s="2">
        <f t="shared" si="36"/>
        <v>3237201</v>
      </c>
      <c r="E236" s="3">
        <v>2337201</v>
      </c>
      <c r="F236" s="19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700000</v>
      </c>
      <c r="S236" s="3">
        <v>200000</v>
      </c>
    </row>
    <row r="237" spans="1:19" ht="19.5" customHeight="1">
      <c r="A237" s="1" t="s">
        <v>1112</v>
      </c>
      <c r="B237" s="39" t="s">
        <v>509</v>
      </c>
      <c r="C237" s="41"/>
      <c r="D237" s="2">
        <f t="shared" si="36"/>
        <v>3251763</v>
      </c>
      <c r="E237" s="3">
        <v>2351763</v>
      </c>
      <c r="F237" s="19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700000</v>
      </c>
      <c r="S237" s="3">
        <v>200000</v>
      </c>
    </row>
    <row r="238" spans="1:19" ht="19.5" customHeight="1">
      <c r="A238" s="1" t="s">
        <v>1113</v>
      </c>
      <c r="B238" s="39" t="s">
        <v>498</v>
      </c>
      <c r="C238" s="41"/>
      <c r="D238" s="2">
        <f t="shared" si="36"/>
        <v>2345637.2800000003</v>
      </c>
      <c r="E238" s="3">
        <v>1195637.28</v>
      </c>
      <c r="F238" s="19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950000</v>
      </c>
      <c r="Q238" s="3">
        <v>0</v>
      </c>
      <c r="R238" s="3">
        <v>0</v>
      </c>
      <c r="S238" s="3">
        <v>200000</v>
      </c>
    </row>
    <row r="239" spans="1:19" ht="19.5" customHeight="1">
      <c r="A239" s="1" t="s">
        <v>1114</v>
      </c>
      <c r="B239" s="39" t="s">
        <v>504</v>
      </c>
      <c r="C239" s="41"/>
      <c r="D239" s="2">
        <f t="shared" si="36"/>
        <v>2109990</v>
      </c>
      <c r="E239" s="3">
        <v>0</v>
      </c>
      <c r="F239" s="19">
        <v>0</v>
      </c>
      <c r="G239" s="3">
        <v>0</v>
      </c>
      <c r="H239" s="3">
        <v>228.3</v>
      </c>
      <c r="I239" s="3">
        <v>1209990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700000</v>
      </c>
      <c r="S239" s="3">
        <v>200000</v>
      </c>
    </row>
    <row r="240" spans="1:19" ht="19.5" customHeight="1">
      <c r="A240" s="1" t="s">
        <v>1115</v>
      </c>
      <c r="B240" s="39" t="s">
        <v>510</v>
      </c>
      <c r="C240" s="41"/>
      <c r="D240" s="2">
        <f t="shared" si="36"/>
        <v>4285640</v>
      </c>
      <c r="E240" s="3">
        <v>0</v>
      </c>
      <c r="F240" s="19">
        <v>0</v>
      </c>
      <c r="G240" s="3">
        <v>0</v>
      </c>
      <c r="H240" s="3">
        <v>638.8</v>
      </c>
      <c r="I240" s="3">
        <v>3385640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700000</v>
      </c>
      <c r="S240" s="3">
        <v>200000</v>
      </c>
    </row>
    <row r="241" spans="1:19" ht="19.5" customHeight="1">
      <c r="A241" s="1" t="s">
        <v>1116</v>
      </c>
      <c r="B241" s="39" t="s">
        <v>511</v>
      </c>
      <c r="C241" s="41"/>
      <c r="D241" s="2">
        <f t="shared" si="36"/>
        <v>5290300</v>
      </c>
      <c r="E241" s="3">
        <v>0</v>
      </c>
      <c r="F241" s="19">
        <v>0</v>
      </c>
      <c r="G241" s="3">
        <v>0</v>
      </c>
      <c r="H241" s="3">
        <v>526</v>
      </c>
      <c r="I241" s="3">
        <v>2787800</v>
      </c>
      <c r="J241" s="3">
        <v>0</v>
      </c>
      <c r="K241" s="3">
        <v>0</v>
      </c>
      <c r="L241" s="3">
        <v>500</v>
      </c>
      <c r="M241" s="3">
        <v>1302500</v>
      </c>
      <c r="N241" s="3">
        <v>0</v>
      </c>
      <c r="O241" s="3">
        <v>0</v>
      </c>
      <c r="P241" s="3">
        <v>1000000</v>
      </c>
      <c r="Q241" s="3">
        <v>0</v>
      </c>
      <c r="R241" s="3">
        <v>0</v>
      </c>
      <c r="S241" s="3">
        <v>200000</v>
      </c>
    </row>
    <row r="242" spans="1:19" ht="19.5" customHeight="1">
      <c r="A242" s="1" t="s">
        <v>1117</v>
      </c>
      <c r="B242" s="39" t="s">
        <v>488</v>
      </c>
      <c r="C242" s="41"/>
      <c r="D242" s="2">
        <f t="shared" si="36"/>
        <v>7343798.5</v>
      </c>
      <c r="E242" s="3">
        <v>2076298.5</v>
      </c>
      <c r="F242" s="19">
        <v>0</v>
      </c>
      <c r="G242" s="3">
        <v>0</v>
      </c>
      <c r="H242" s="3">
        <v>480</v>
      </c>
      <c r="I242" s="3">
        <v>2544000</v>
      </c>
      <c r="J242" s="3">
        <v>0</v>
      </c>
      <c r="K242" s="3">
        <v>0</v>
      </c>
      <c r="L242" s="3">
        <v>700</v>
      </c>
      <c r="M242" s="3">
        <v>1823500</v>
      </c>
      <c r="N242" s="3">
        <v>0</v>
      </c>
      <c r="O242" s="3">
        <v>0</v>
      </c>
      <c r="P242" s="3">
        <v>0</v>
      </c>
      <c r="Q242" s="3">
        <v>0</v>
      </c>
      <c r="R242" s="3">
        <v>700000</v>
      </c>
      <c r="S242" s="3">
        <v>200000</v>
      </c>
    </row>
    <row r="243" spans="1:19" ht="19.5" customHeight="1">
      <c r="A243" s="1" t="s">
        <v>1118</v>
      </c>
      <c r="B243" s="53" t="s">
        <v>489</v>
      </c>
      <c r="C243" s="41"/>
      <c r="D243" s="2">
        <f t="shared" si="36"/>
        <v>4456525.8</v>
      </c>
      <c r="E243" s="3">
        <v>3556525.8</v>
      </c>
      <c r="F243" s="19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700000</v>
      </c>
      <c r="S243" s="3">
        <v>200000</v>
      </c>
    </row>
    <row r="244" spans="1:19" ht="19.5" customHeight="1">
      <c r="A244" s="1" t="s">
        <v>1119</v>
      </c>
      <c r="B244" s="52" t="s">
        <v>512</v>
      </c>
      <c r="C244" s="41"/>
      <c r="D244" s="2">
        <f t="shared" si="36"/>
        <v>7091460</v>
      </c>
      <c r="E244" s="3">
        <v>0</v>
      </c>
      <c r="F244" s="19">
        <v>0</v>
      </c>
      <c r="G244" s="3">
        <v>0</v>
      </c>
      <c r="H244" s="3">
        <v>1168.2</v>
      </c>
      <c r="I244" s="3">
        <v>6191460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700000</v>
      </c>
      <c r="S244" s="3">
        <v>200000</v>
      </c>
    </row>
    <row r="245" spans="1:19" ht="19.5" customHeight="1">
      <c r="A245" s="1" t="s">
        <v>1120</v>
      </c>
      <c r="B245" s="39" t="s">
        <v>546</v>
      </c>
      <c r="C245" s="41"/>
      <c r="D245" s="2">
        <f t="shared" si="36"/>
        <v>4409130</v>
      </c>
      <c r="E245" s="3">
        <v>0</v>
      </c>
      <c r="F245" s="19">
        <v>0</v>
      </c>
      <c r="G245" s="3">
        <v>0</v>
      </c>
      <c r="H245" s="3">
        <v>662.1</v>
      </c>
      <c r="I245" s="3">
        <v>3509130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700000</v>
      </c>
      <c r="S245" s="3">
        <v>200000</v>
      </c>
    </row>
    <row r="246" spans="1:19" ht="19.5" customHeight="1">
      <c r="A246" s="1" t="s">
        <v>1121</v>
      </c>
      <c r="B246" s="52" t="s">
        <v>438</v>
      </c>
      <c r="C246" s="41"/>
      <c r="D246" s="2">
        <f t="shared" si="36"/>
        <v>375100</v>
      </c>
      <c r="E246" s="3">
        <v>0</v>
      </c>
      <c r="F246" s="19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131</v>
      </c>
      <c r="O246" s="3">
        <v>275100</v>
      </c>
      <c r="P246" s="3">
        <v>0</v>
      </c>
      <c r="Q246" s="3">
        <v>0</v>
      </c>
      <c r="R246" s="3">
        <v>0</v>
      </c>
      <c r="S246" s="3">
        <v>100000</v>
      </c>
    </row>
    <row r="247" spans="1:19" ht="19.5" customHeight="1">
      <c r="A247" s="1" t="s">
        <v>1122</v>
      </c>
      <c r="B247" s="39" t="s">
        <v>430</v>
      </c>
      <c r="C247" s="41"/>
      <c r="D247" s="2">
        <f t="shared" si="36"/>
        <v>29822800</v>
      </c>
      <c r="E247" s="3">
        <v>8846900</v>
      </c>
      <c r="F247" s="19">
        <v>0</v>
      </c>
      <c r="G247" s="3">
        <v>0</v>
      </c>
      <c r="H247" s="3">
        <v>1296</v>
      </c>
      <c r="I247" s="3">
        <v>6868800</v>
      </c>
      <c r="J247" s="3">
        <v>0</v>
      </c>
      <c r="K247" s="3">
        <v>0</v>
      </c>
      <c r="L247" s="3">
        <v>3020</v>
      </c>
      <c r="M247" s="3">
        <v>7867100</v>
      </c>
      <c r="N247" s="3">
        <v>0</v>
      </c>
      <c r="O247" s="3">
        <v>0</v>
      </c>
      <c r="P247" s="3">
        <v>6040000</v>
      </c>
      <c r="Q247" s="3">
        <v>0</v>
      </c>
      <c r="R247" s="3">
        <v>0</v>
      </c>
      <c r="S247" s="3">
        <v>200000</v>
      </c>
    </row>
    <row r="248" spans="1:19" ht="19.5" customHeight="1">
      <c r="A248" s="1" t="s">
        <v>1123</v>
      </c>
      <c r="B248" s="39" t="s">
        <v>439</v>
      </c>
      <c r="C248" s="41"/>
      <c r="D248" s="2">
        <f t="shared" si="36"/>
        <v>2865360.33</v>
      </c>
      <c r="E248" s="3">
        <v>1965360.33</v>
      </c>
      <c r="F248" s="19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700000</v>
      </c>
      <c r="S248" s="3">
        <v>200000</v>
      </c>
    </row>
    <row r="249" spans="1:19" ht="19.5" customHeight="1">
      <c r="A249" s="1" t="s">
        <v>1124</v>
      </c>
      <c r="B249" s="39" t="s">
        <v>528</v>
      </c>
      <c r="C249" s="41"/>
      <c r="D249" s="2">
        <f t="shared" si="36"/>
        <v>15249681.3</v>
      </c>
      <c r="E249" s="3">
        <v>4227591.3</v>
      </c>
      <c r="F249" s="19">
        <v>0</v>
      </c>
      <c r="G249" s="3">
        <v>0</v>
      </c>
      <c r="H249" s="3">
        <v>780.3</v>
      </c>
      <c r="I249" s="3">
        <v>4135590</v>
      </c>
      <c r="J249" s="3">
        <v>0</v>
      </c>
      <c r="K249" s="3">
        <v>0</v>
      </c>
      <c r="L249" s="3">
        <v>1300</v>
      </c>
      <c r="M249" s="3">
        <v>3386500</v>
      </c>
      <c r="N249" s="3">
        <v>0</v>
      </c>
      <c r="O249" s="3">
        <v>0</v>
      </c>
      <c r="P249" s="3">
        <v>2600000</v>
      </c>
      <c r="Q249" s="3">
        <v>0</v>
      </c>
      <c r="R249" s="3">
        <v>700000</v>
      </c>
      <c r="S249" s="3">
        <v>200000</v>
      </c>
    </row>
    <row r="250" spans="1:19" ht="19.5" customHeight="1">
      <c r="A250" s="1" t="s">
        <v>1125</v>
      </c>
      <c r="B250" s="39" t="s">
        <v>513</v>
      </c>
      <c r="C250" s="41"/>
      <c r="D250" s="2">
        <f t="shared" si="36"/>
        <v>9782091.9</v>
      </c>
      <c r="E250" s="3">
        <v>8882091.9</v>
      </c>
      <c r="F250" s="19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700000</v>
      </c>
      <c r="S250" s="3">
        <v>200000</v>
      </c>
    </row>
    <row r="251" spans="1:19" ht="19.5" customHeight="1">
      <c r="A251" s="1" t="s">
        <v>1126</v>
      </c>
      <c r="B251" s="39" t="s">
        <v>451</v>
      </c>
      <c r="C251" s="41"/>
      <c r="D251" s="2">
        <f t="shared" si="36"/>
        <v>1732388.19</v>
      </c>
      <c r="E251" s="3">
        <v>832388.19</v>
      </c>
      <c r="F251" s="19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700000</v>
      </c>
      <c r="S251" s="3">
        <v>200000</v>
      </c>
    </row>
    <row r="252" spans="1:19" ht="19.5" customHeight="1">
      <c r="A252" s="1" t="s">
        <v>1127</v>
      </c>
      <c r="B252" s="39" t="s">
        <v>514</v>
      </c>
      <c r="C252" s="41"/>
      <c r="D252" s="2">
        <f t="shared" si="36"/>
        <v>5458803.99</v>
      </c>
      <c r="E252" s="3">
        <v>4558803.99</v>
      </c>
      <c r="F252" s="19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700000</v>
      </c>
      <c r="S252" s="3">
        <v>200000</v>
      </c>
    </row>
    <row r="253" spans="1:19" ht="19.5" customHeight="1">
      <c r="A253" s="1" t="s">
        <v>1128</v>
      </c>
      <c r="B253" s="39" t="s">
        <v>421</v>
      </c>
      <c r="C253" s="41"/>
      <c r="D253" s="2">
        <f t="shared" si="36"/>
        <v>4199250</v>
      </c>
      <c r="E253" s="3">
        <v>0</v>
      </c>
      <c r="F253" s="19">
        <v>0</v>
      </c>
      <c r="G253" s="3">
        <v>0</v>
      </c>
      <c r="H253" s="3">
        <v>622.5</v>
      </c>
      <c r="I253" s="3">
        <v>3299250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700000</v>
      </c>
      <c r="S253" s="3">
        <v>200000</v>
      </c>
    </row>
    <row r="254" spans="1:19" ht="19.5" customHeight="1">
      <c r="A254" s="1" t="s">
        <v>1129</v>
      </c>
      <c r="B254" s="52" t="s">
        <v>515</v>
      </c>
      <c r="C254" s="41"/>
      <c r="D254" s="2">
        <f t="shared" si="36"/>
        <v>5590500</v>
      </c>
      <c r="E254" s="3">
        <v>0</v>
      </c>
      <c r="F254" s="19">
        <v>0</v>
      </c>
      <c r="G254" s="3">
        <v>0</v>
      </c>
      <c r="H254" s="3">
        <v>885</v>
      </c>
      <c r="I254" s="3">
        <v>4690500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700000</v>
      </c>
      <c r="S254" s="3">
        <v>200000</v>
      </c>
    </row>
    <row r="255" spans="1:19" ht="19.5" customHeight="1">
      <c r="A255" s="1" t="s">
        <v>1130</v>
      </c>
      <c r="B255" s="39" t="s">
        <v>529</v>
      </c>
      <c r="C255" s="41"/>
      <c r="D255" s="2">
        <f t="shared" si="36"/>
        <v>2535580</v>
      </c>
      <c r="E255" s="3">
        <v>0</v>
      </c>
      <c r="F255" s="19">
        <v>0</v>
      </c>
      <c r="G255" s="3">
        <v>0</v>
      </c>
      <c r="H255" s="3">
        <v>308.6</v>
      </c>
      <c r="I255" s="3">
        <v>1635580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700000</v>
      </c>
      <c r="S255" s="3">
        <v>200000</v>
      </c>
    </row>
    <row r="256" spans="1:19" ht="19.5" customHeight="1">
      <c r="A256" s="1" t="s">
        <v>1131</v>
      </c>
      <c r="B256" s="39" t="s">
        <v>547</v>
      </c>
      <c r="C256" s="41"/>
      <c r="D256" s="2">
        <f t="shared" si="36"/>
        <v>2945800</v>
      </c>
      <c r="E256" s="3">
        <v>0</v>
      </c>
      <c r="F256" s="19">
        <v>0</v>
      </c>
      <c r="G256" s="3">
        <v>0</v>
      </c>
      <c r="H256" s="3">
        <v>386</v>
      </c>
      <c r="I256" s="3">
        <v>2045800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700000</v>
      </c>
      <c r="S256" s="3">
        <v>200000</v>
      </c>
    </row>
    <row r="257" spans="1:19" ht="19.5" customHeight="1">
      <c r="A257" s="1" t="s">
        <v>1132</v>
      </c>
      <c r="B257" s="39" t="s">
        <v>452</v>
      </c>
      <c r="C257" s="41"/>
      <c r="D257" s="2">
        <f t="shared" si="36"/>
        <v>4481952.39</v>
      </c>
      <c r="E257" s="3">
        <v>1328952.39</v>
      </c>
      <c r="F257" s="19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500</v>
      </c>
      <c r="M257" s="3">
        <v>1253000</v>
      </c>
      <c r="N257" s="3">
        <v>0</v>
      </c>
      <c r="O257" s="3">
        <v>0</v>
      </c>
      <c r="P257" s="3">
        <v>1000000</v>
      </c>
      <c r="Q257" s="3">
        <v>0</v>
      </c>
      <c r="R257" s="3">
        <v>700000</v>
      </c>
      <c r="S257" s="3">
        <v>200000</v>
      </c>
    </row>
    <row r="258" spans="1:19" ht="19.5" customHeight="1">
      <c r="A258" s="1" t="s">
        <v>1133</v>
      </c>
      <c r="B258" s="39" t="s">
        <v>530</v>
      </c>
      <c r="C258" s="41"/>
      <c r="D258" s="2">
        <f t="shared" si="36"/>
        <v>4052440</v>
      </c>
      <c r="E258" s="3">
        <v>0</v>
      </c>
      <c r="F258" s="19">
        <v>0</v>
      </c>
      <c r="G258" s="3">
        <v>0</v>
      </c>
      <c r="H258" s="3">
        <v>594.8</v>
      </c>
      <c r="I258" s="3">
        <v>3152440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700000</v>
      </c>
      <c r="S258" s="3">
        <v>200000</v>
      </c>
    </row>
    <row r="259" spans="1:19" ht="19.5" customHeight="1">
      <c r="A259" s="1" t="s">
        <v>1134</v>
      </c>
      <c r="B259" s="39" t="s">
        <v>431</v>
      </c>
      <c r="C259" s="41"/>
      <c r="D259" s="2">
        <f t="shared" si="36"/>
        <v>2732750</v>
      </c>
      <c r="E259" s="3">
        <v>0</v>
      </c>
      <c r="F259" s="19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550</v>
      </c>
      <c r="M259" s="3">
        <v>1432750</v>
      </c>
      <c r="N259" s="3">
        <v>0</v>
      </c>
      <c r="O259" s="3">
        <v>0</v>
      </c>
      <c r="P259" s="3">
        <v>1100000</v>
      </c>
      <c r="Q259" s="3">
        <v>0</v>
      </c>
      <c r="R259" s="3">
        <v>0</v>
      </c>
      <c r="S259" s="3">
        <v>200000</v>
      </c>
    </row>
    <row r="260" spans="1:19" ht="19.5" customHeight="1">
      <c r="A260" s="1" t="s">
        <v>1135</v>
      </c>
      <c r="B260" s="39" t="s">
        <v>548</v>
      </c>
      <c r="C260" s="41"/>
      <c r="D260" s="2">
        <f t="shared" si="36"/>
        <v>4186000</v>
      </c>
      <c r="E260" s="3">
        <v>0</v>
      </c>
      <c r="F260" s="19">
        <v>0</v>
      </c>
      <c r="G260" s="3">
        <v>0</v>
      </c>
      <c r="H260" s="3">
        <v>620</v>
      </c>
      <c r="I260" s="3">
        <v>3286000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700000</v>
      </c>
      <c r="S260" s="3">
        <v>200000</v>
      </c>
    </row>
    <row r="261" spans="1:19" ht="19.5" customHeight="1">
      <c r="A261" s="1" t="s">
        <v>1136</v>
      </c>
      <c r="B261" s="39" t="s">
        <v>516</v>
      </c>
      <c r="C261" s="41"/>
      <c r="D261" s="2">
        <f t="shared" si="36"/>
        <v>4661940</v>
      </c>
      <c r="E261" s="3">
        <v>0</v>
      </c>
      <c r="F261" s="19">
        <v>0</v>
      </c>
      <c r="G261" s="3">
        <v>0</v>
      </c>
      <c r="H261" s="3">
        <v>709.8</v>
      </c>
      <c r="I261" s="3">
        <v>3761940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700000</v>
      </c>
      <c r="S261" s="3">
        <v>200000</v>
      </c>
    </row>
    <row r="262" spans="1:19" ht="19.5" customHeight="1">
      <c r="A262" s="1" t="s">
        <v>1137</v>
      </c>
      <c r="B262" s="39" t="s">
        <v>459</v>
      </c>
      <c r="C262" s="41"/>
      <c r="D262" s="2">
        <f t="shared" si="36"/>
        <v>3671900</v>
      </c>
      <c r="E262" s="3">
        <v>0</v>
      </c>
      <c r="F262" s="19">
        <v>0</v>
      </c>
      <c r="G262" s="3">
        <v>0</v>
      </c>
      <c r="H262" s="3">
        <v>523</v>
      </c>
      <c r="I262" s="3">
        <v>2771900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700000</v>
      </c>
      <c r="S262" s="3">
        <v>200000</v>
      </c>
    </row>
    <row r="263" spans="1:19" ht="19.5" customHeight="1">
      <c r="A263" s="1" t="s">
        <v>1138</v>
      </c>
      <c r="B263" s="39" t="s">
        <v>531</v>
      </c>
      <c r="C263" s="41"/>
      <c r="D263" s="2">
        <f t="shared" si="36"/>
        <v>2235600</v>
      </c>
      <c r="E263" s="3">
        <v>0</v>
      </c>
      <c r="F263" s="19">
        <v>0</v>
      </c>
      <c r="G263" s="3">
        <v>0</v>
      </c>
      <c r="H263" s="3">
        <v>252</v>
      </c>
      <c r="I263" s="3">
        <v>1335600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700000</v>
      </c>
      <c r="S263" s="3">
        <v>200000</v>
      </c>
    </row>
    <row r="264" spans="1:19" ht="19.5" customHeight="1">
      <c r="A264" s="1" t="s">
        <v>1139</v>
      </c>
      <c r="B264" s="39" t="s">
        <v>499</v>
      </c>
      <c r="C264" s="41"/>
      <c r="D264" s="2">
        <f t="shared" si="36"/>
        <v>11815970.8</v>
      </c>
      <c r="E264" s="3">
        <v>3107530.8</v>
      </c>
      <c r="F264" s="19">
        <v>0</v>
      </c>
      <c r="G264" s="3">
        <v>0</v>
      </c>
      <c r="H264" s="3">
        <v>806</v>
      </c>
      <c r="I264" s="3">
        <v>4271800</v>
      </c>
      <c r="J264" s="3">
        <v>0</v>
      </c>
      <c r="K264" s="3">
        <v>0</v>
      </c>
      <c r="L264" s="3">
        <v>768</v>
      </c>
      <c r="M264" s="3">
        <v>2000640</v>
      </c>
      <c r="N264" s="3">
        <v>0</v>
      </c>
      <c r="O264" s="3">
        <v>0</v>
      </c>
      <c r="P264" s="3">
        <v>1536000</v>
      </c>
      <c r="Q264" s="3">
        <v>0</v>
      </c>
      <c r="R264" s="3">
        <v>700000</v>
      </c>
      <c r="S264" s="3">
        <v>200000</v>
      </c>
    </row>
    <row r="265" spans="1:19" ht="19.5" customHeight="1">
      <c r="A265" s="1" t="s">
        <v>1140</v>
      </c>
      <c r="B265" s="39" t="s">
        <v>482</v>
      </c>
      <c r="C265" s="41"/>
      <c r="D265" s="2">
        <f t="shared" si="36"/>
        <v>8451801.5</v>
      </c>
      <c r="E265" s="3">
        <v>2753431.5</v>
      </c>
      <c r="F265" s="19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1194</v>
      </c>
      <c r="M265" s="3">
        <v>3110370</v>
      </c>
      <c r="N265" s="3">
        <v>0</v>
      </c>
      <c r="O265" s="3">
        <v>0</v>
      </c>
      <c r="P265" s="3">
        <v>2388000</v>
      </c>
      <c r="Q265" s="3">
        <v>0</v>
      </c>
      <c r="R265" s="3">
        <v>0</v>
      </c>
      <c r="S265" s="3">
        <v>200000</v>
      </c>
    </row>
    <row r="266" spans="1:19" ht="19.5" customHeight="1">
      <c r="A266" s="1" t="s">
        <v>1141</v>
      </c>
      <c r="B266" s="39" t="s">
        <v>532</v>
      </c>
      <c r="C266" s="41"/>
      <c r="D266" s="2">
        <f t="shared" si="36"/>
        <v>2223410</v>
      </c>
      <c r="E266" s="3">
        <v>0</v>
      </c>
      <c r="F266" s="19">
        <v>0</v>
      </c>
      <c r="G266" s="3">
        <v>0</v>
      </c>
      <c r="H266" s="3">
        <v>249.7</v>
      </c>
      <c r="I266" s="3">
        <v>1323410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700000</v>
      </c>
      <c r="S266" s="3">
        <v>200000</v>
      </c>
    </row>
    <row r="267" spans="1:19" ht="19.5" customHeight="1">
      <c r="A267" s="1" t="s">
        <v>1142</v>
      </c>
      <c r="B267" s="39" t="s">
        <v>517</v>
      </c>
      <c r="C267" s="41"/>
      <c r="D267" s="2">
        <f t="shared" si="36"/>
        <v>2665430</v>
      </c>
      <c r="E267" s="3">
        <v>0</v>
      </c>
      <c r="F267" s="19">
        <v>0</v>
      </c>
      <c r="G267" s="3">
        <v>0</v>
      </c>
      <c r="H267" s="3">
        <v>333.1</v>
      </c>
      <c r="I267" s="3">
        <v>1765430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700000</v>
      </c>
      <c r="S267" s="3">
        <v>200000</v>
      </c>
    </row>
    <row r="268" spans="1:19" ht="19.5" customHeight="1">
      <c r="A268" s="1" t="s">
        <v>1143</v>
      </c>
      <c r="B268" s="39" t="s">
        <v>549</v>
      </c>
      <c r="C268" s="41"/>
      <c r="D268" s="2">
        <f t="shared" si="36"/>
        <v>2377640</v>
      </c>
      <c r="E268" s="3">
        <v>0</v>
      </c>
      <c r="F268" s="19">
        <v>0</v>
      </c>
      <c r="G268" s="3">
        <v>0</v>
      </c>
      <c r="H268" s="3">
        <v>278.8</v>
      </c>
      <c r="I268" s="3">
        <v>1477640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700000</v>
      </c>
      <c r="S268" s="3">
        <v>200000</v>
      </c>
    </row>
    <row r="269" spans="1:19" ht="19.5" customHeight="1">
      <c r="A269" s="1" t="s">
        <v>1144</v>
      </c>
      <c r="B269" s="39" t="s">
        <v>472</v>
      </c>
      <c r="C269" s="41"/>
      <c r="D269" s="2">
        <f t="shared" si="36"/>
        <v>4505242.7</v>
      </c>
      <c r="E269" s="3">
        <v>971042.7</v>
      </c>
      <c r="F269" s="19">
        <v>0</v>
      </c>
      <c r="G269" s="3">
        <v>0</v>
      </c>
      <c r="H269" s="3">
        <v>403</v>
      </c>
      <c r="I269" s="3">
        <v>2135900</v>
      </c>
      <c r="J269" s="3">
        <v>0</v>
      </c>
      <c r="K269" s="3">
        <v>0</v>
      </c>
      <c r="L269" s="3">
        <v>460</v>
      </c>
      <c r="M269" s="3">
        <v>1198300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200000</v>
      </c>
    </row>
    <row r="270" spans="1:19" ht="19.5" customHeight="1">
      <c r="A270" s="1" t="s">
        <v>1145</v>
      </c>
      <c r="B270" s="39" t="s">
        <v>490</v>
      </c>
      <c r="C270" s="41"/>
      <c r="D270" s="2">
        <f t="shared" si="36"/>
        <v>3136600</v>
      </c>
      <c r="E270" s="3">
        <v>0</v>
      </c>
      <c r="F270" s="19">
        <v>0</v>
      </c>
      <c r="G270" s="3">
        <v>0</v>
      </c>
      <c r="H270" s="3">
        <v>422</v>
      </c>
      <c r="I270" s="3">
        <v>2236600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700000</v>
      </c>
      <c r="S270" s="3">
        <v>200000</v>
      </c>
    </row>
    <row r="271" spans="1:19" ht="19.5" customHeight="1">
      <c r="A271" s="1" t="s">
        <v>1146</v>
      </c>
      <c r="B271" s="39" t="s">
        <v>491</v>
      </c>
      <c r="C271" s="41"/>
      <c r="D271" s="2">
        <f t="shared" si="36"/>
        <v>4413575</v>
      </c>
      <c r="E271" s="3">
        <v>0</v>
      </c>
      <c r="F271" s="19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915</v>
      </c>
      <c r="M271" s="3">
        <v>2383575</v>
      </c>
      <c r="N271" s="3">
        <v>0</v>
      </c>
      <c r="O271" s="3">
        <v>0</v>
      </c>
      <c r="P271" s="3">
        <v>1830000</v>
      </c>
      <c r="Q271" s="3">
        <v>0</v>
      </c>
      <c r="R271" s="3">
        <v>0</v>
      </c>
      <c r="S271" s="3">
        <v>200000</v>
      </c>
    </row>
    <row r="272" spans="1:19" ht="39.75" customHeight="1">
      <c r="A272" s="60" t="s">
        <v>319</v>
      </c>
      <c r="B272" s="60"/>
      <c r="C272" s="44"/>
      <c r="D272" s="57">
        <f>SUM(D273)</f>
        <v>3040455.6</v>
      </c>
      <c r="E272" s="57">
        <f aca="true" t="shared" si="38" ref="E272:S272">SUM(E273)</f>
        <v>546803.1</v>
      </c>
      <c r="F272" s="58">
        <f t="shared" si="38"/>
        <v>0</v>
      </c>
      <c r="G272" s="57">
        <f t="shared" si="38"/>
        <v>0</v>
      </c>
      <c r="H272" s="57">
        <f t="shared" si="38"/>
        <v>231</v>
      </c>
      <c r="I272" s="57">
        <f t="shared" si="38"/>
        <v>1224300</v>
      </c>
      <c r="J272" s="57">
        <f t="shared" si="38"/>
        <v>0</v>
      </c>
      <c r="K272" s="57">
        <f t="shared" si="38"/>
        <v>0</v>
      </c>
      <c r="L272" s="57">
        <f t="shared" si="38"/>
        <v>410.5</v>
      </c>
      <c r="M272" s="57">
        <f t="shared" si="38"/>
        <v>1069352.5</v>
      </c>
      <c r="N272" s="57">
        <f t="shared" si="38"/>
        <v>0</v>
      </c>
      <c r="O272" s="57">
        <f t="shared" si="38"/>
        <v>0</v>
      </c>
      <c r="P272" s="57">
        <f t="shared" si="38"/>
        <v>0</v>
      </c>
      <c r="Q272" s="57">
        <f t="shared" si="38"/>
        <v>0</v>
      </c>
      <c r="R272" s="57">
        <f t="shared" si="38"/>
        <v>0</v>
      </c>
      <c r="S272" s="57">
        <f t="shared" si="38"/>
        <v>200000</v>
      </c>
    </row>
    <row r="273" spans="1:19" ht="19.5" customHeight="1">
      <c r="A273" s="1" t="s">
        <v>1147</v>
      </c>
      <c r="B273" s="39" t="s">
        <v>346</v>
      </c>
      <c r="C273" s="41"/>
      <c r="D273" s="2">
        <f>SUM(E273,G273,I273,K273,M273,O273,P273,Q273,R273,S273)</f>
        <v>3040455.6</v>
      </c>
      <c r="E273" s="3">
        <v>546803.1</v>
      </c>
      <c r="F273" s="19">
        <v>0</v>
      </c>
      <c r="G273" s="3">
        <v>0</v>
      </c>
      <c r="H273" s="3">
        <v>231</v>
      </c>
      <c r="I273" s="3">
        <v>1224300</v>
      </c>
      <c r="J273" s="3">
        <v>0</v>
      </c>
      <c r="K273" s="3">
        <v>0</v>
      </c>
      <c r="L273" s="3">
        <v>410.5</v>
      </c>
      <c r="M273" s="3">
        <v>1069352.5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200000</v>
      </c>
    </row>
    <row r="274" spans="1:19" ht="39.75" customHeight="1">
      <c r="A274" s="60" t="s">
        <v>325</v>
      </c>
      <c r="B274" s="60"/>
      <c r="C274" s="44"/>
      <c r="D274" s="57">
        <f>SUM(D275:D276)</f>
        <v>9051438</v>
      </c>
      <c r="E274" s="57">
        <f aca="true" t="shared" si="39" ref="E274:S274">SUM(E275:E276)</f>
        <v>2169738</v>
      </c>
      <c r="F274" s="58">
        <f t="shared" si="39"/>
        <v>0</v>
      </c>
      <c r="G274" s="57">
        <f t="shared" si="39"/>
        <v>0</v>
      </c>
      <c r="H274" s="57">
        <f t="shared" si="39"/>
        <v>580</v>
      </c>
      <c r="I274" s="57">
        <f t="shared" si="39"/>
        <v>3074000</v>
      </c>
      <c r="J274" s="57">
        <f t="shared" si="39"/>
        <v>0</v>
      </c>
      <c r="K274" s="57">
        <f t="shared" si="39"/>
        <v>0</v>
      </c>
      <c r="L274" s="57">
        <f t="shared" si="39"/>
        <v>740</v>
      </c>
      <c r="M274" s="57">
        <f t="shared" si="39"/>
        <v>1927700</v>
      </c>
      <c r="N274" s="57">
        <f t="shared" si="39"/>
        <v>0</v>
      </c>
      <c r="O274" s="57">
        <f t="shared" si="39"/>
        <v>0</v>
      </c>
      <c r="P274" s="57">
        <f t="shared" si="39"/>
        <v>1480000</v>
      </c>
      <c r="Q274" s="57">
        <f t="shared" si="39"/>
        <v>0</v>
      </c>
      <c r="R274" s="57">
        <f t="shared" si="39"/>
        <v>0</v>
      </c>
      <c r="S274" s="57">
        <f t="shared" si="39"/>
        <v>400000</v>
      </c>
    </row>
    <row r="275" spans="1:19" ht="19.5" customHeight="1">
      <c r="A275" s="1" t="s">
        <v>1148</v>
      </c>
      <c r="B275" s="39" t="s">
        <v>326</v>
      </c>
      <c r="C275" s="41"/>
      <c r="D275" s="2">
        <f>SUM(E275,G275,I275,K275,M275,O275,P275,Q275,R275,S275)</f>
        <v>4530573</v>
      </c>
      <c r="E275" s="3">
        <v>1089723</v>
      </c>
      <c r="F275" s="19">
        <v>0</v>
      </c>
      <c r="G275" s="3">
        <v>0</v>
      </c>
      <c r="H275" s="3">
        <v>290</v>
      </c>
      <c r="I275" s="3">
        <v>1537000</v>
      </c>
      <c r="J275" s="3">
        <v>0</v>
      </c>
      <c r="K275" s="3">
        <v>0</v>
      </c>
      <c r="L275" s="3">
        <v>370</v>
      </c>
      <c r="M275" s="3">
        <v>963850</v>
      </c>
      <c r="N275" s="3">
        <v>0</v>
      </c>
      <c r="O275" s="3">
        <v>0</v>
      </c>
      <c r="P275" s="3">
        <v>740000</v>
      </c>
      <c r="Q275" s="3">
        <v>0</v>
      </c>
      <c r="R275" s="3">
        <v>0</v>
      </c>
      <c r="S275" s="3">
        <v>200000</v>
      </c>
    </row>
    <row r="276" spans="1:19" ht="19.5" customHeight="1">
      <c r="A276" s="1" t="s">
        <v>1149</v>
      </c>
      <c r="B276" s="39" t="s">
        <v>327</v>
      </c>
      <c r="C276" s="41"/>
      <c r="D276" s="2">
        <f>SUM(E276,G276,I276,K276,M276,O276,P276,Q276,R276,S276)</f>
        <v>4520865</v>
      </c>
      <c r="E276" s="3">
        <v>1080015</v>
      </c>
      <c r="F276" s="19">
        <v>0</v>
      </c>
      <c r="G276" s="3">
        <v>0</v>
      </c>
      <c r="H276" s="3">
        <v>290</v>
      </c>
      <c r="I276" s="3">
        <v>1537000</v>
      </c>
      <c r="J276" s="3">
        <v>0</v>
      </c>
      <c r="K276" s="3">
        <v>0</v>
      </c>
      <c r="L276" s="3">
        <v>370</v>
      </c>
      <c r="M276" s="3">
        <v>963850</v>
      </c>
      <c r="N276" s="3">
        <v>0</v>
      </c>
      <c r="O276" s="3">
        <v>0</v>
      </c>
      <c r="P276" s="3">
        <v>740000</v>
      </c>
      <c r="Q276" s="3">
        <v>0</v>
      </c>
      <c r="R276" s="3">
        <v>0</v>
      </c>
      <c r="S276" s="3">
        <v>200000</v>
      </c>
    </row>
    <row r="277" spans="1:19" ht="39.75" customHeight="1">
      <c r="A277" s="60" t="s">
        <v>330</v>
      </c>
      <c r="B277" s="60"/>
      <c r="C277" s="44"/>
      <c r="D277" s="57">
        <f>SUM(D278:D281)</f>
        <v>17252023.6</v>
      </c>
      <c r="E277" s="57">
        <f aca="true" t="shared" si="40" ref="E277:S277">SUM(E278:E281)</f>
        <v>1375623.6</v>
      </c>
      <c r="F277" s="58">
        <f t="shared" si="40"/>
        <v>0</v>
      </c>
      <c r="G277" s="57">
        <f t="shared" si="40"/>
        <v>0</v>
      </c>
      <c r="H277" s="57">
        <f t="shared" si="40"/>
        <v>1606</v>
      </c>
      <c r="I277" s="57">
        <f t="shared" si="40"/>
        <v>8511800</v>
      </c>
      <c r="J277" s="57">
        <f t="shared" si="40"/>
        <v>0</v>
      </c>
      <c r="K277" s="57">
        <f t="shared" si="40"/>
        <v>0</v>
      </c>
      <c r="L277" s="57">
        <f t="shared" si="40"/>
        <v>2520</v>
      </c>
      <c r="M277" s="57">
        <f t="shared" si="40"/>
        <v>6564600</v>
      </c>
      <c r="N277" s="57">
        <f t="shared" si="40"/>
        <v>0</v>
      </c>
      <c r="O277" s="57">
        <f t="shared" si="40"/>
        <v>0</v>
      </c>
      <c r="P277" s="57">
        <f t="shared" si="40"/>
        <v>0</v>
      </c>
      <c r="Q277" s="57">
        <f t="shared" si="40"/>
        <v>0</v>
      </c>
      <c r="R277" s="57">
        <f t="shared" si="40"/>
        <v>0</v>
      </c>
      <c r="S277" s="57">
        <f t="shared" si="40"/>
        <v>800000</v>
      </c>
    </row>
    <row r="278" spans="1:19" ht="19.5" customHeight="1">
      <c r="A278" s="1" t="s">
        <v>1150</v>
      </c>
      <c r="B278" s="39" t="s">
        <v>335</v>
      </c>
      <c r="C278" s="41"/>
      <c r="D278" s="2">
        <f>SUM(E278,G278,I278,K278,M278,O278,P278,Q278,R278,S278)</f>
        <v>4381000</v>
      </c>
      <c r="E278" s="3">
        <v>0</v>
      </c>
      <c r="F278" s="19">
        <v>0</v>
      </c>
      <c r="G278" s="3">
        <v>0</v>
      </c>
      <c r="H278" s="3">
        <v>376</v>
      </c>
      <c r="I278" s="3">
        <v>1992800</v>
      </c>
      <c r="J278" s="3">
        <v>0</v>
      </c>
      <c r="K278" s="3">
        <v>0</v>
      </c>
      <c r="L278" s="3">
        <v>840</v>
      </c>
      <c r="M278" s="3">
        <v>2188200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200000</v>
      </c>
    </row>
    <row r="279" spans="1:19" ht="19.5" customHeight="1">
      <c r="A279" s="1" t="s">
        <v>1151</v>
      </c>
      <c r="B279" s="39" t="s">
        <v>336</v>
      </c>
      <c r="C279" s="41"/>
      <c r="D279" s="2">
        <f>SUM(E279,G279,I279,K279,M279,O279,P279,Q279,R279,S279)</f>
        <v>4381000</v>
      </c>
      <c r="E279" s="3">
        <v>0</v>
      </c>
      <c r="F279" s="19">
        <v>0</v>
      </c>
      <c r="G279" s="3">
        <v>0</v>
      </c>
      <c r="H279" s="3">
        <v>376</v>
      </c>
      <c r="I279" s="3">
        <v>1992800</v>
      </c>
      <c r="J279" s="3">
        <v>0</v>
      </c>
      <c r="K279" s="3">
        <v>0</v>
      </c>
      <c r="L279" s="3">
        <v>840</v>
      </c>
      <c r="M279" s="3">
        <v>2188200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200000</v>
      </c>
    </row>
    <row r="280" spans="1:19" ht="19.5" customHeight="1">
      <c r="A280" s="1" t="s">
        <v>1152</v>
      </c>
      <c r="B280" s="39" t="s">
        <v>337</v>
      </c>
      <c r="C280" s="41"/>
      <c r="D280" s="2">
        <f>SUM(E280,G280,I280,K280,M280,O280,P280,Q280,R280,S280)</f>
        <v>5995123.6</v>
      </c>
      <c r="E280" s="3">
        <v>1375623.6</v>
      </c>
      <c r="F280" s="19">
        <v>0</v>
      </c>
      <c r="G280" s="3">
        <v>0</v>
      </c>
      <c r="H280" s="3">
        <v>421</v>
      </c>
      <c r="I280" s="3">
        <v>2231300</v>
      </c>
      <c r="J280" s="3">
        <v>0</v>
      </c>
      <c r="K280" s="3">
        <v>0</v>
      </c>
      <c r="L280" s="3">
        <v>840</v>
      </c>
      <c r="M280" s="3">
        <v>2188200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200000</v>
      </c>
    </row>
    <row r="281" spans="1:19" ht="19.5" customHeight="1">
      <c r="A281" s="1" t="s">
        <v>1153</v>
      </c>
      <c r="B281" s="39" t="s">
        <v>338</v>
      </c>
      <c r="C281" s="41"/>
      <c r="D281" s="2">
        <f>SUM(E281,G281,I281,K281,M281,O281,P281,Q281,R281,S281)</f>
        <v>2494900</v>
      </c>
      <c r="E281" s="3">
        <v>0</v>
      </c>
      <c r="F281" s="19">
        <v>0</v>
      </c>
      <c r="G281" s="3">
        <v>0</v>
      </c>
      <c r="H281" s="3">
        <v>433</v>
      </c>
      <c r="I281" s="3">
        <v>2294900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200000</v>
      </c>
    </row>
    <row r="282" spans="1:19" ht="39.75" customHeight="1">
      <c r="A282" s="60" t="s">
        <v>348</v>
      </c>
      <c r="B282" s="60"/>
      <c r="C282" s="44"/>
      <c r="D282" s="57">
        <f>SUM(D283:D285)</f>
        <v>11157151.93</v>
      </c>
      <c r="E282" s="57">
        <f aca="true" t="shared" si="41" ref="E282:S282">SUM(E283:E285)</f>
        <v>1168818.93</v>
      </c>
      <c r="F282" s="58">
        <f t="shared" si="41"/>
        <v>0</v>
      </c>
      <c r="G282" s="57">
        <f t="shared" si="41"/>
        <v>0</v>
      </c>
      <c r="H282" s="57">
        <f t="shared" si="41"/>
        <v>718.8</v>
      </c>
      <c r="I282" s="57">
        <f t="shared" si="41"/>
        <v>3809640</v>
      </c>
      <c r="J282" s="57">
        <f t="shared" si="41"/>
        <v>0</v>
      </c>
      <c r="K282" s="57">
        <f t="shared" si="41"/>
        <v>0</v>
      </c>
      <c r="L282" s="57">
        <f t="shared" si="41"/>
        <v>984.6</v>
      </c>
      <c r="M282" s="57">
        <f t="shared" si="41"/>
        <v>2564883</v>
      </c>
      <c r="N282" s="57">
        <f t="shared" si="41"/>
        <v>164.1</v>
      </c>
      <c r="O282" s="57">
        <f t="shared" si="41"/>
        <v>344610</v>
      </c>
      <c r="P282" s="57">
        <f t="shared" si="41"/>
        <v>1969200</v>
      </c>
      <c r="Q282" s="57">
        <f t="shared" si="41"/>
        <v>0</v>
      </c>
      <c r="R282" s="57">
        <f t="shared" si="41"/>
        <v>700000</v>
      </c>
      <c r="S282" s="57">
        <f t="shared" si="41"/>
        <v>600000</v>
      </c>
    </row>
    <row r="283" spans="1:19" ht="19.5" customHeight="1">
      <c r="A283" s="1" t="s">
        <v>1154</v>
      </c>
      <c r="B283" s="39" t="s">
        <v>349</v>
      </c>
      <c r="C283" s="41"/>
      <c r="D283" s="2">
        <f t="shared" si="36"/>
        <v>2879191</v>
      </c>
      <c r="E283" s="3">
        <v>0</v>
      </c>
      <c r="F283" s="19">
        <v>0</v>
      </c>
      <c r="G283" s="3">
        <v>0</v>
      </c>
      <c r="H283" s="3">
        <v>215.5</v>
      </c>
      <c r="I283" s="3">
        <v>1142150</v>
      </c>
      <c r="J283" s="3">
        <v>0</v>
      </c>
      <c r="K283" s="3">
        <v>0</v>
      </c>
      <c r="L283" s="3">
        <v>310.2</v>
      </c>
      <c r="M283" s="3">
        <v>808071</v>
      </c>
      <c r="N283" s="3">
        <v>51.7</v>
      </c>
      <c r="O283" s="3">
        <v>108570</v>
      </c>
      <c r="P283" s="3">
        <v>620400</v>
      </c>
      <c r="Q283" s="3">
        <v>0</v>
      </c>
      <c r="R283" s="3">
        <v>0</v>
      </c>
      <c r="S283" s="3">
        <v>200000</v>
      </c>
    </row>
    <row r="284" spans="1:19" ht="19.5" customHeight="1">
      <c r="A284" s="1" t="s">
        <v>1155</v>
      </c>
      <c r="B284" s="39" t="s">
        <v>350</v>
      </c>
      <c r="C284" s="41"/>
      <c r="D284" s="2">
        <f t="shared" si="36"/>
        <v>2844029</v>
      </c>
      <c r="E284" s="3">
        <v>0</v>
      </c>
      <c r="F284" s="19">
        <v>0</v>
      </c>
      <c r="G284" s="3">
        <v>0</v>
      </c>
      <c r="H284" s="3">
        <v>205.5</v>
      </c>
      <c r="I284" s="3">
        <v>1089150</v>
      </c>
      <c r="J284" s="3">
        <v>0</v>
      </c>
      <c r="K284" s="3">
        <v>0</v>
      </c>
      <c r="L284" s="3">
        <v>313.8</v>
      </c>
      <c r="M284" s="3">
        <v>817449</v>
      </c>
      <c r="N284" s="3">
        <v>52.3</v>
      </c>
      <c r="O284" s="3">
        <v>109830</v>
      </c>
      <c r="P284" s="3">
        <v>627600</v>
      </c>
      <c r="Q284" s="3">
        <v>0</v>
      </c>
      <c r="R284" s="3">
        <v>0</v>
      </c>
      <c r="S284" s="3">
        <v>200000</v>
      </c>
    </row>
    <row r="285" spans="1:19" ht="19.5" customHeight="1">
      <c r="A285" s="1" t="s">
        <v>1156</v>
      </c>
      <c r="B285" s="39" t="s">
        <v>351</v>
      </c>
      <c r="C285" s="41"/>
      <c r="D285" s="2">
        <f t="shared" si="36"/>
        <v>5433931.93</v>
      </c>
      <c r="E285" s="3">
        <v>1168818.93</v>
      </c>
      <c r="F285" s="19">
        <v>0</v>
      </c>
      <c r="G285" s="3">
        <v>0</v>
      </c>
      <c r="H285" s="3">
        <v>297.8</v>
      </c>
      <c r="I285" s="3">
        <v>1578340</v>
      </c>
      <c r="J285" s="3">
        <v>0</v>
      </c>
      <c r="K285" s="3">
        <v>0</v>
      </c>
      <c r="L285" s="3">
        <v>360.6</v>
      </c>
      <c r="M285" s="3">
        <v>939363</v>
      </c>
      <c r="N285" s="3">
        <v>60.1</v>
      </c>
      <c r="O285" s="3">
        <v>126210</v>
      </c>
      <c r="P285" s="3">
        <v>721200</v>
      </c>
      <c r="Q285" s="3">
        <v>0</v>
      </c>
      <c r="R285" s="3">
        <v>700000</v>
      </c>
      <c r="S285" s="3">
        <v>200000</v>
      </c>
    </row>
    <row r="286" spans="1:19" ht="39.75" customHeight="1">
      <c r="A286" s="60" t="s">
        <v>353</v>
      </c>
      <c r="B286" s="60"/>
      <c r="C286" s="44"/>
      <c r="D286" s="57">
        <f>SUM(D287)</f>
        <v>5053971.5</v>
      </c>
      <c r="E286" s="57">
        <f aca="true" t="shared" si="42" ref="E286:S286">SUM(E287)</f>
        <v>969586.5</v>
      </c>
      <c r="F286" s="58">
        <f t="shared" si="42"/>
        <v>0</v>
      </c>
      <c r="G286" s="57">
        <f t="shared" si="42"/>
        <v>0</v>
      </c>
      <c r="H286" s="57">
        <f t="shared" si="42"/>
        <v>315</v>
      </c>
      <c r="I286" s="57">
        <f t="shared" si="42"/>
        <v>1669500</v>
      </c>
      <c r="J286" s="57">
        <f t="shared" si="42"/>
        <v>0</v>
      </c>
      <c r="K286" s="57">
        <f t="shared" si="42"/>
        <v>0</v>
      </c>
      <c r="L286" s="57">
        <f t="shared" si="42"/>
        <v>447</v>
      </c>
      <c r="M286" s="57">
        <f t="shared" si="42"/>
        <v>1164435</v>
      </c>
      <c r="N286" s="57">
        <f t="shared" si="42"/>
        <v>74.5</v>
      </c>
      <c r="O286" s="57">
        <f t="shared" si="42"/>
        <v>156450</v>
      </c>
      <c r="P286" s="57">
        <f t="shared" si="42"/>
        <v>894000</v>
      </c>
      <c r="Q286" s="57">
        <f t="shared" si="42"/>
        <v>0</v>
      </c>
      <c r="R286" s="57">
        <f t="shared" si="42"/>
        <v>0</v>
      </c>
      <c r="S286" s="57">
        <f t="shared" si="42"/>
        <v>200000</v>
      </c>
    </row>
    <row r="287" spans="1:19" ht="19.5" customHeight="1">
      <c r="A287" s="41" t="s">
        <v>1157</v>
      </c>
      <c r="B287" s="39" t="s">
        <v>357</v>
      </c>
      <c r="C287" s="1"/>
      <c r="D287" s="2">
        <f>SUM(E287,G287,I287,K287,M287,O287,P287,Q287,R287,S287)</f>
        <v>5053971.5</v>
      </c>
      <c r="E287" s="3">
        <v>969586.5</v>
      </c>
      <c r="F287" s="19">
        <v>0</v>
      </c>
      <c r="G287" s="3">
        <v>0</v>
      </c>
      <c r="H287" s="6">
        <v>315</v>
      </c>
      <c r="I287" s="6">
        <v>1669500</v>
      </c>
      <c r="J287" s="3">
        <v>0</v>
      </c>
      <c r="K287" s="3">
        <v>0</v>
      </c>
      <c r="L287" s="3">
        <v>447</v>
      </c>
      <c r="M287" s="3">
        <v>1164435</v>
      </c>
      <c r="N287" s="3">
        <v>74.5</v>
      </c>
      <c r="O287" s="3">
        <v>156450</v>
      </c>
      <c r="P287" s="3">
        <v>894000</v>
      </c>
      <c r="Q287" s="3">
        <v>0</v>
      </c>
      <c r="R287" s="3">
        <v>0</v>
      </c>
      <c r="S287" s="3">
        <v>200000</v>
      </c>
    </row>
    <row r="288" spans="1:19" ht="39.75" customHeight="1">
      <c r="A288" s="60" t="s">
        <v>1744</v>
      </c>
      <c r="B288" s="60"/>
      <c r="C288" s="44"/>
      <c r="D288" s="57">
        <f>SUM(D289)</f>
        <v>3087162</v>
      </c>
      <c r="E288" s="57">
        <f aca="true" t="shared" si="43" ref="E288:S288">SUM(E289)</f>
        <v>1056958</v>
      </c>
      <c r="F288" s="58">
        <f t="shared" si="43"/>
        <v>0</v>
      </c>
      <c r="G288" s="57">
        <f t="shared" si="43"/>
        <v>0</v>
      </c>
      <c r="H288" s="57">
        <f t="shared" si="43"/>
        <v>225</v>
      </c>
      <c r="I288" s="57">
        <f t="shared" si="43"/>
        <v>1192500</v>
      </c>
      <c r="J288" s="57">
        <f t="shared" si="43"/>
        <v>0</v>
      </c>
      <c r="K288" s="57">
        <f t="shared" si="43"/>
        <v>0</v>
      </c>
      <c r="L288" s="57">
        <f t="shared" si="43"/>
        <v>244.8</v>
      </c>
      <c r="M288" s="57">
        <f t="shared" si="43"/>
        <v>637704</v>
      </c>
      <c r="N288" s="57">
        <f t="shared" si="43"/>
        <v>0</v>
      </c>
      <c r="O288" s="57">
        <f t="shared" si="43"/>
        <v>0</v>
      </c>
      <c r="P288" s="57">
        <f t="shared" si="43"/>
        <v>0</v>
      </c>
      <c r="Q288" s="57">
        <f t="shared" si="43"/>
        <v>0</v>
      </c>
      <c r="R288" s="57">
        <f t="shared" si="43"/>
        <v>0</v>
      </c>
      <c r="S288" s="57">
        <f t="shared" si="43"/>
        <v>200000</v>
      </c>
    </row>
    <row r="289" spans="1:19" ht="19.5" customHeight="1">
      <c r="A289" s="1" t="s">
        <v>1158</v>
      </c>
      <c r="B289" s="39" t="s">
        <v>364</v>
      </c>
      <c r="C289" s="41"/>
      <c r="D289" s="2">
        <f>SUM(E289,G289,I289,K289,M289,O289,P289,Q289,R289,S289)</f>
        <v>3087162</v>
      </c>
      <c r="E289" s="3">
        <v>1056958</v>
      </c>
      <c r="F289" s="19">
        <v>0</v>
      </c>
      <c r="G289" s="3">
        <v>0</v>
      </c>
      <c r="H289" s="3">
        <v>225</v>
      </c>
      <c r="I289" s="3">
        <v>1192500</v>
      </c>
      <c r="J289" s="3">
        <v>0</v>
      </c>
      <c r="K289" s="3">
        <v>0</v>
      </c>
      <c r="L289" s="3">
        <v>244.8</v>
      </c>
      <c r="M289" s="3">
        <v>637704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200000</v>
      </c>
    </row>
    <row r="290" spans="1:19" ht="39.75" customHeight="1">
      <c r="A290" s="60" t="s">
        <v>365</v>
      </c>
      <c r="B290" s="60"/>
      <c r="C290" s="44"/>
      <c r="D290" s="57">
        <f>SUM(D291)</f>
        <v>1970359</v>
      </c>
      <c r="E290" s="57">
        <f aca="true" t="shared" si="44" ref="E290:S290">SUM(E291)</f>
        <v>0</v>
      </c>
      <c r="F290" s="58">
        <f t="shared" si="44"/>
        <v>0</v>
      </c>
      <c r="G290" s="57">
        <f t="shared" si="44"/>
        <v>0</v>
      </c>
      <c r="H290" s="57">
        <f t="shared" si="44"/>
        <v>334</v>
      </c>
      <c r="I290" s="57">
        <f t="shared" si="44"/>
        <v>1770359</v>
      </c>
      <c r="J290" s="57">
        <f t="shared" si="44"/>
        <v>0</v>
      </c>
      <c r="K290" s="57">
        <f t="shared" si="44"/>
        <v>0</v>
      </c>
      <c r="L290" s="57">
        <f t="shared" si="44"/>
        <v>0</v>
      </c>
      <c r="M290" s="57">
        <f t="shared" si="44"/>
        <v>0</v>
      </c>
      <c r="N290" s="57">
        <f t="shared" si="44"/>
        <v>0</v>
      </c>
      <c r="O290" s="57">
        <f t="shared" si="44"/>
        <v>0</v>
      </c>
      <c r="P290" s="57">
        <f t="shared" si="44"/>
        <v>0</v>
      </c>
      <c r="Q290" s="57">
        <f t="shared" si="44"/>
        <v>0</v>
      </c>
      <c r="R290" s="57">
        <f t="shared" si="44"/>
        <v>0</v>
      </c>
      <c r="S290" s="57">
        <f t="shared" si="44"/>
        <v>200000</v>
      </c>
    </row>
    <row r="291" spans="1:19" ht="19.5" customHeight="1">
      <c r="A291" s="1" t="s">
        <v>1159</v>
      </c>
      <c r="B291" s="39" t="s">
        <v>367</v>
      </c>
      <c r="C291" s="41"/>
      <c r="D291" s="2">
        <f>SUM(E291,G291,I291,K291,M291,O291,P291,Q291,R291,S291)</f>
        <v>1970359</v>
      </c>
      <c r="E291" s="3">
        <v>0</v>
      </c>
      <c r="F291" s="19">
        <v>0</v>
      </c>
      <c r="G291" s="3">
        <v>0</v>
      </c>
      <c r="H291" s="3">
        <v>334</v>
      </c>
      <c r="I291" s="3">
        <v>1770359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200000</v>
      </c>
    </row>
    <row r="292" spans="1:19" ht="39.75" customHeight="1">
      <c r="A292" s="60" t="s">
        <v>369</v>
      </c>
      <c r="B292" s="60"/>
      <c r="C292" s="44"/>
      <c r="D292" s="57">
        <f>SUM(D293)</f>
        <v>3743595</v>
      </c>
      <c r="E292" s="57">
        <f aca="true" t="shared" si="45" ref="E292:S292">SUM(E293)</f>
        <v>0</v>
      </c>
      <c r="F292" s="58">
        <f t="shared" si="45"/>
        <v>0</v>
      </c>
      <c r="G292" s="57">
        <f t="shared" si="45"/>
        <v>0</v>
      </c>
      <c r="H292" s="57">
        <f t="shared" si="45"/>
        <v>443</v>
      </c>
      <c r="I292" s="57">
        <f t="shared" si="45"/>
        <v>2347900</v>
      </c>
      <c r="J292" s="57">
        <f t="shared" si="45"/>
        <v>0</v>
      </c>
      <c r="K292" s="57">
        <f t="shared" si="45"/>
        <v>0</v>
      </c>
      <c r="L292" s="57">
        <f t="shared" si="45"/>
        <v>459</v>
      </c>
      <c r="M292" s="57">
        <f t="shared" si="45"/>
        <v>1195695</v>
      </c>
      <c r="N292" s="57">
        <f t="shared" si="45"/>
        <v>0</v>
      </c>
      <c r="O292" s="57">
        <f t="shared" si="45"/>
        <v>0</v>
      </c>
      <c r="P292" s="57">
        <f t="shared" si="45"/>
        <v>0</v>
      </c>
      <c r="Q292" s="57">
        <f t="shared" si="45"/>
        <v>0</v>
      </c>
      <c r="R292" s="57">
        <f t="shared" si="45"/>
        <v>0</v>
      </c>
      <c r="S292" s="57">
        <f t="shared" si="45"/>
        <v>200000</v>
      </c>
    </row>
    <row r="293" spans="1:19" ht="19.5" customHeight="1">
      <c r="A293" s="1" t="s">
        <v>1160</v>
      </c>
      <c r="B293" s="37" t="s">
        <v>371</v>
      </c>
      <c r="C293" s="41"/>
      <c r="D293" s="2">
        <f>SUM(E293,G293,I293,K293,M293,O293,P293,Q293,R293,S293)</f>
        <v>3743595</v>
      </c>
      <c r="E293" s="3">
        <v>0</v>
      </c>
      <c r="F293" s="19">
        <v>0</v>
      </c>
      <c r="G293" s="3">
        <v>0</v>
      </c>
      <c r="H293" s="3">
        <v>443</v>
      </c>
      <c r="I293" s="3">
        <v>2347900</v>
      </c>
      <c r="J293" s="3">
        <v>0</v>
      </c>
      <c r="K293" s="3">
        <v>0</v>
      </c>
      <c r="L293" s="3">
        <v>459</v>
      </c>
      <c r="M293" s="3">
        <v>1195695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200000</v>
      </c>
    </row>
    <row r="294" spans="1:19" ht="39.75" customHeight="1">
      <c r="A294" s="60" t="s">
        <v>372</v>
      </c>
      <c r="B294" s="60"/>
      <c r="C294" s="44"/>
      <c r="D294" s="57">
        <f>SUM(D295)</f>
        <v>4192321.1</v>
      </c>
      <c r="E294" s="57">
        <f aca="true" t="shared" si="46" ref="E294:S294">SUM(E295)</f>
        <v>1138991.1</v>
      </c>
      <c r="F294" s="58">
        <f t="shared" si="46"/>
        <v>0</v>
      </c>
      <c r="G294" s="57">
        <f t="shared" si="46"/>
        <v>0</v>
      </c>
      <c r="H294" s="57">
        <f t="shared" si="46"/>
        <v>270</v>
      </c>
      <c r="I294" s="57">
        <f t="shared" si="46"/>
        <v>1431000</v>
      </c>
      <c r="J294" s="57">
        <f t="shared" si="46"/>
        <v>0</v>
      </c>
      <c r="K294" s="57">
        <f t="shared" si="46"/>
        <v>0</v>
      </c>
      <c r="L294" s="57">
        <f t="shared" si="46"/>
        <v>546</v>
      </c>
      <c r="M294" s="57">
        <f t="shared" si="46"/>
        <v>1422330</v>
      </c>
      <c r="N294" s="57">
        <f t="shared" si="46"/>
        <v>0</v>
      </c>
      <c r="O294" s="57">
        <f t="shared" si="46"/>
        <v>0</v>
      </c>
      <c r="P294" s="57">
        <f t="shared" si="46"/>
        <v>0</v>
      </c>
      <c r="Q294" s="57">
        <f t="shared" si="46"/>
        <v>0</v>
      </c>
      <c r="R294" s="57">
        <f t="shared" si="46"/>
        <v>0</v>
      </c>
      <c r="S294" s="57">
        <f t="shared" si="46"/>
        <v>200000</v>
      </c>
    </row>
    <row r="295" spans="1:20" ht="19.5" customHeight="1">
      <c r="A295" s="41" t="s">
        <v>1161</v>
      </c>
      <c r="B295" s="39" t="s">
        <v>373</v>
      </c>
      <c r="C295" s="44"/>
      <c r="D295" s="2">
        <f>SUM(E295,G295,I295,K295,M295,O295,P295,Q295,R295,S295)</f>
        <v>4192321.1</v>
      </c>
      <c r="E295" s="6">
        <v>1138991.1</v>
      </c>
      <c r="F295" s="20">
        <v>0</v>
      </c>
      <c r="G295" s="6">
        <v>0</v>
      </c>
      <c r="H295" s="6">
        <v>270</v>
      </c>
      <c r="I295" s="6">
        <v>1431000</v>
      </c>
      <c r="J295" s="6">
        <v>0</v>
      </c>
      <c r="K295" s="6">
        <v>0</v>
      </c>
      <c r="L295" s="6">
        <v>546</v>
      </c>
      <c r="M295" s="6">
        <v>1422330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200000</v>
      </c>
      <c r="T295" s="32"/>
    </row>
    <row r="296" spans="1:19" ht="39.75" customHeight="1">
      <c r="A296" s="60" t="s">
        <v>374</v>
      </c>
      <c r="B296" s="60"/>
      <c r="C296" s="44"/>
      <c r="D296" s="57">
        <f>SUM(D297)</f>
        <v>18213310</v>
      </c>
      <c r="E296" s="57">
        <f aca="true" t="shared" si="47" ref="E296:S296">SUM(E297)</f>
        <v>0</v>
      </c>
      <c r="F296" s="58">
        <f t="shared" si="47"/>
        <v>0</v>
      </c>
      <c r="G296" s="57">
        <f t="shared" si="47"/>
        <v>0</v>
      </c>
      <c r="H296" s="57">
        <f t="shared" si="47"/>
        <v>2110</v>
      </c>
      <c r="I296" s="57">
        <f t="shared" si="47"/>
        <v>11183000</v>
      </c>
      <c r="J296" s="57">
        <f t="shared" si="47"/>
        <v>0</v>
      </c>
      <c r="K296" s="57">
        <f t="shared" si="47"/>
        <v>0</v>
      </c>
      <c r="L296" s="57">
        <f t="shared" si="47"/>
        <v>2622</v>
      </c>
      <c r="M296" s="57">
        <f t="shared" si="47"/>
        <v>6830310</v>
      </c>
      <c r="N296" s="57">
        <f t="shared" si="47"/>
        <v>0</v>
      </c>
      <c r="O296" s="57">
        <f t="shared" si="47"/>
        <v>0</v>
      </c>
      <c r="P296" s="57">
        <f t="shared" si="47"/>
        <v>0</v>
      </c>
      <c r="Q296" s="57">
        <f t="shared" si="47"/>
        <v>0</v>
      </c>
      <c r="R296" s="57">
        <f t="shared" si="47"/>
        <v>0</v>
      </c>
      <c r="S296" s="57">
        <f t="shared" si="47"/>
        <v>200000</v>
      </c>
    </row>
    <row r="297" spans="1:19" ht="19.5" customHeight="1">
      <c r="A297" s="1" t="s">
        <v>1162</v>
      </c>
      <c r="B297" s="39" t="s">
        <v>905</v>
      </c>
      <c r="C297" s="41"/>
      <c r="D297" s="2">
        <f>SUM(E297,G297,I297,K297,M297,O297,P297,Q297,R297,S297)</f>
        <v>18213310</v>
      </c>
      <c r="E297" s="3">
        <v>0</v>
      </c>
      <c r="F297" s="19">
        <v>0</v>
      </c>
      <c r="G297" s="3">
        <v>0</v>
      </c>
      <c r="H297" s="3">
        <v>2110</v>
      </c>
      <c r="I297" s="3">
        <v>11183000</v>
      </c>
      <c r="J297" s="3">
        <v>0</v>
      </c>
      <c r="K297" s="3">
        <v>0</v>
      </c>
      <c r="L297" s="3">
        <v>2622</v>
      </c>
      <c r="M297" s="3">
        <v>6830310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200000</v>
      </c>
    </row>
    <row r="298" spans="1:19" ht="39.75" customHeight="1">
      <c r="A298" s="60" t="s">
        <v>376</v>
      </c>
      <c r="B298" s="60"/>
      <c r="C298" s="44"/>
      <c r="D298" s="57">
        <f>SUM(D299)</f>
        <v>1775123</v>
      </c>
      <c r="E298" s="57">
        <f aca="true" t="shared" si="48" ref="E298:S298">SUM(E299)</f>
        <v>0</v>
      </c>
      <c r="F298" s="58">
        <f t="shared" si="48"/>
        <v>0</v>
      </c>
      <c r="G298" s="57">
        <f t="shared" si="48"/>
        <v>0</v>
      </c>
      <c r="H298" s="57">
        <f t="shared" si="48"/>
        <v>477.31</v>
      </c>
      <c r="I298" s="57">
        <f t="shared" si="48"/>
        <v>1575123</v>
      </c>
      <c r="J298" s="57">
        <f t="shared" si="48"/>
        <v>0</v>
      </c>
      <c r="K298" s="57">
        <f t="shared" si="48"/>
        <v>0</v>
      </c>
      <c r="L298" s="57">
        <f t="shared" si="48"/>
        <v>0</v>
      </c>
      <c r="M298" s="57">
        <f t="shared" si="48"/>
        <v>0</v>
      </c>
      <c r="N298" s="57">
        <f t="shared" si="48"/>
        <v>0</v>
      </c>
      <c r="O298" s="57">
        <f t="shared" si="48"/>
        <v>0</v>
      </c>
      <c r="P298" s="57">
        <f t="shared" si="48"/>
        <v>0</v>
      </c>
      <c r="Q298" s="57">
        <f t="shared" si="48"/>
        <v>0</v>
      </c>
      <c r="R298" s="57">
        <f t="shared" si="48"/>
        <v>0</v>
      </c>
      <c r="S298" s="57">
        <f t="shared" si="48"/>
        <v>200000</v>
      </c>
    </row>
    <row r="299" spans="1:19" ht="19.5" customHeight="1">
      <c r="A299" s="1" t="s">
        <v>1163</v>
      </c>
      <c r="B299" s="39" t="s">
        <v>377</v>
      </c>
      <c r="C299" s="41"/>
      <c r="D299" s="2">
        <f>SUM(E299,G299,I299,K299,M299,O299,P299,Q299,R299,S299)</f>
        <v>1775123</v>
      </c>
      <c r="E299" s="3">
        <v>0</v>
      </c>
      <c r="F299" s="19">
        <v>0</v>
      </c>
      <c r="G299" s="3">
        <v>0</v>
      </c>
      <c r="H299" s="3">
        <v>477.31</v>
      </c>
      <c r="I299" s="3">
        <v>1575123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200000</v>
      </c>
    </row>
    <row r="300" spans="1:19" ht="39.75" customHeight="1">
      <c r="A300" s="60" t="s">
        <v>378</v>
      </c>
      <c r="B300" s="60"/>
      <c r="C300" s="44"/>
      <c r="D300" s="57">
        <f>SUM(D301:D310)</f>
        <v>61062361.5</v>
      </c>
      <c r="E300" s="57">
        <f aca="true" t="shared" si="49" ref="E300:S300">SUM(E301:E310)</f>
        <v>681987</v>
      </c>
      <c r="F300" s="58">
        <f t="shared" si="49"/>
        <v>0</v>
      </c>
      <c r="G300" s="57">
        <f t="shared" si="49"/>
        <v>0</v>
      </c>
      <c r="H300" s="57">
        <f t="shared" si="49"/>
        <v>6556</v>
      </c>
      <c r="I300" s="57">
        <f t="shared" si="49"/>
        <v>24834800</v>
      </c>
      <c r="J300" s="57">
        <f t="shared" si="49"/>
        <v>0</v>
      </c>
      <c r="K300" s="57">
        <f t="shared" si="49"/>
        <v>0</v>
      </c>
      <c r="L300" s="57">
        <f t="shared" si="49"/>
        <v>7126.9</v>
      </c>
      <c r="M300" s="57">
        <f t="shared" si="49"/>
        <v>18565574.5</v>
      </c>
      <c r="N300" s="57">
        <f t="shared" si="49"/>
        <v>0</v>
      </c>
      <c r="O300" s="57">
        <f t="shared" si="49"/>
        <v>0</v>
      </c>
      <c r="P300" s="57">
        <f t="shared" si="49"/>
        <v>13580000</v>
      </c>
      <c r="Q300" s="57">
        <f t="shared" si="49"/>
        <v>0</v>
      </c>
      <c r="R300" s="57">
        <f t="shared" si="49"/>
        <v>1400000</v>
      </c>
      <c r="S300" s="57">
        <f t="shared" si="49"/>
        <v>2000000</v>
      </c>
    </row>
    <row r="301" spans="1:19" ht="19.5" customHeight="1">
      <c r="A301" s="1" t="s">
        <v>1164</v>
      </c>
      <c r="B301" s="39" t="s">
        <v>379</v>
      </c>
      <c r="C301" s="41"/>
      <c r="D301" s="2">
        <f aca="true" t="shared" si="50" ref="D301:D310">SUM(E301,G301,I301,K301,M301,O301,P301,Q301,R301,S301)</f>
        <v>3033380</v>
      </c>
      <c r="E301" s="3">
        <v>0</v>
      </c>
      <c r="F301" s="19">
        <v>0</v>
      </c>
      <c r="G301" s="3">
        <v>0</v>
      </c>
      <c r="H301" s="3">
        <v>858.6</v>
      </c>
      <c r="I301" s="3">
        <v>2833380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200000</v>
      </c>
    </row>
    <row r="302" spans="1:19" ht="19.5" customHeight="1">
      <c r="A302" s="1" t="s">
        <v>1165</v>
      </c>
      <c r="B302" s="39" t="s">
        <v>380</v>
      </c>
      <c r="C302" s="41"/>
      <c r="D302" s="2">
        <f t="shared" si="50"/>
        <v>4028000</v>
      </c>
      <c r="E302" s="3">
        <v>0</v>
      </c>
      <c r="F302" s="19">
        <v>0</v>
      </c>
      <c r="G302" s="3">
        <v>0</v>
      </c>
      <c r="H302" s="3">
        <v>1160</v>
      </c>
      <c r="I302" s="3">
        <v>3828000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200000</v>
      </c>
    </row>
    <row r="303" spans="1:19" ht="19.5" customHeight="1">
      <c r="A303" s="1" t="s">
        <v>1166</v>
      </c>
      <c r="B303" s="39" t="s">
        <v>381</v>
      </c>
      <c r="C303" s="41"/>
      <c r="D303" s="2">
        <f t="shared" si="50"/>
        <v>4978400</v>
      </c>
      <c r="E303" s="3">
        <v>0</v>
      </c>
      <c r="F303" s="19">
        <v>0</v>
      </c>
      <c r="G303" s="3">
        <v>0</v>
      </c>
      <c r="H303" s="3">
        <v>1448</v>
      </c>
      <c r="I303" s="3">
        <v>4778400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200000</v>
      </c>
    </row>
    <row r="304" spans="1:19" ht="19.5" customHeight="1">
      <c r="A304" s="1" t="s">
        <v>1167</v>
      </c>
      <c r="B304" s="39" t="s">
        <v>382</v>
      </c>
      <c r="C304" s="41"/>
      <c r="D304" s="2">
        <f t="shared" si="50"/>
        <v>5115020</v>
      </c>
      <c r="E304" s="3">
        <v>0</v>
      </c>
      <c r="F304" s="19">
        <v>0</v>
      </c>
      <c r="G304" s="3">
        <v>0</v>
      </c>
      <c r="H304" s="3">
        <v>1489.4</v>
      </c>
      <c r="I304" s="3">
        <v>4915020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200000</v>
      </c>
    </row>
    <row r="305" spans="1:19" ht="19.5" customHeight="1">
      <c r="A305" s="1" t="s">
        <v>1168</v>
      </c>
      <c r="B305" s="39" t="s">
        <v>383</v>
      </c>
      <c r="C305" s="41"/>
      <c r="D305" s="2">
        <f t="shared" si="50"/>
        <v>8028500</v>
      </c>
      <c r="E305" s="3">
        <v>0</v>
      </c>
      <c r="F305" s="19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1700</v>
      </c>
      <c r="M305" s="3">
        <v>4428500</v>
      </c>
      <c r="N305" s="3">
        <v>0</v>
      </c>
      <c r="O305" s="3">
        <v>0</v>
      </c>
      <c r="P305" s="3">
        <v>3400000</v>
      </c>
      <c r="Q305" s="3">
        <v>0</v>
      </c>
      <c r="R305" s="3">
        <v>0</v>
      </c>
      <c r="S305" s="3">
        <v>200000</v>
      </c>
    </row>
    <row r="306" spans="1:19" ht="19.5" customHeight="1">
      <c r="A306" s="1" t="s">
        <v>1169</v>
      </c>
      <c r="B306" s="39" t="s">
        <v>384</v>
      </c>
      <c r="C306" s="41"/>
      <c r="D306" s="2">
        <f t="shared" si="50"/>
        <v>4579611.5</v>
      </c>
      <c r="E306" s="3">
        <v>681987</v>
      </c>
      <c r="F306" s="19">
        <v>0</v>
      </c>
      <c r="G306" s="3">
        <v>0</v>
      </c>
      <c r="H306" s="3">
        <v>400</v>
      </c>
      <c r="I306" s="3">
        <v>2120000</v>
      </c>
      <c r="J306" s="3">
        <v>0</v>
      </c>
      <c r="K306" s="3">
        <v>0</v>
      </c>
      <c r="L306" s="3">
        <v>336.9</v>
      </c>
      <c r="M306" s="3">
        <v>877624.5</v>
      </c>
      <c r="N306" s="3">
        <v>0</v>
      </c>
      <c r="O306" s="3">
        <v>0</v>
      </c>
      <c r="P306" s="3">
        <v>0</v>
      </c>
      <c r="Q306" s="3">
        <v>0</v>
      </c>
      <c r="R306" s="3">
        <v>700000</v>
      </c>
      <c r="S306" s="3">
        <v>200000</v>
      </c>
    </row>
    <row r="307" spans="1:19" ht="19.5" customHeight="1">
      <c r="A307" s="1" t="s">
        <v>1170</v>
      </c>
      <c r="B307" s="39" t="s">
        <v>385</v>
      </c>
      <c r="C307" s="41"/>
      <c r="D307" s="2">
        <f t="shared" si="50"/>
        <v>7982450</v>
      </c>
      <c r="E307" s="3">
        <v>0</v>
      </c>
      <c r="F307" s="19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1690</v>
      </c>
      <c r="M307" s="3">
        <v>4402450</v>
      </c>
      <c r="N307" s="3">
        <v>0</v>
      </c>
      <c r="O307" s="3">
        <v>0</v>
      </c>
      <c r="P307" s="3">
        <v>3380000</v>
      </c>
      <c r="Q307" s="3">
        <v>0</v>
      </c>
      <c r="R307" s="3">
        <v>0</v>
      </c>
      <c r="S307" s="3">
        <v>200000</v>
      </c>
    </row>
    <row r="308" spans="1:19" ht="19.5" customHeight="1">
      <c r="A308" s="1" t="s">
        <v>1171</v>
      </c>
      <c r="B308" s="39" t="s">
        <v>386</v>
      </c>
      <c r="C308" s="41"/>
      <c r="D308" s="2">
        <f t="shared" si="50"/>
        <v>7260000</v>
      </c>
      <c r="E308" s="3">
        <v>0</v>
      </c>
      <c r="F308" s="19">
        <v>0</v>
      </c>
      <c r="G308" s="3">
        <v>0</v>
      </c>
      <c r="H308" s="3">
        <v>1200</v>
      </c>
      <c r="I308" s="3">
        <v>6360000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700000</v>
      </c>
      <c r="S308" s="3">
        <v>200000</v>
      </c>
    </row>
    <row r="309" spans="1:19" ht="19.5" customHeight="1">
      <c r="A309" s="1" t="s">
        <v>1172</v>
      </c>
      <c r="B309" s="39" t="s">
        <v>387</v>
      </c>
      <c r="C309" s="41"/>
      <c r="D309" s="2">
        <f t="shared" si="50"/>
        <v>8028500</v>
      </c>
      <c r="E309" s="3">
        <v>0</v>
      </c>
      <c r="F309" s="19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1700</v>
      </c>
      <c r="M309" s="3">
        <v>4428500</v>
      </c>
      <c r="N309" s="3">
        <v>0</v>
      </c>
      <c r="O309" s="3">
        <v>0</v>
      </c>
      <c r="P309" s="3">
        <v>3400000</v>
      </c>
      <c r="Q309" s="3">
        <v>0</v>
      </c>
      <c r="R309" s="3">
        <v>0</v>
      </c>
      <c r="S309" s="3">
        <v>200000</v>
      </c>
    </row>
    <row r="310" spans="1:19" ht="19.5" customHeight="1">
      <c r="A310" s="1" t="s">
        <v>1173</v>
      </c>
      <c r="B310" s="39" t="s">
        <v>388</v>
      </c>
      <c r="C310" s="41"/>
      <c r="D310" s="2">
        <f t="shared" si="50"/>
        <v>8028500</v>
      </c>
      <c r="E310" s="3">
        <v>0</v>
      </c>
      <c r="F310" s="19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1700</v>
      </c>
      <c r="M310" s="3">
        <v>4428500</v>
      </c>
      <c r="N310" s="3">
        <v>0</v>
      </c>
      <c r="O310" s="3">
        <v>0</v>
      </c>
      <c r="P310" s="3">
        <v>3400000</v>
      </c>
      <c r="Q310" s="3">
        <v>0</v>
      </c>
      <c r="R310" s="3">
        <v>0</v>
      </c>
      <c r="S310" s="3">
        <v>200000</v>
      </c>
    </row>
    <row r="311" spans="1:19" s="25" customFormat="1" ht="19.5" customHeight="1">
      <c r="A311" s="65" t="s">
        <v>242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</row>
    <row r="312" spans="1:19" ht="19.5" customHeight="1">
      <c r="A312" s="61" t="s">
        <v>243</v>
      </c>
      <c r="B312" s="61"/>
      <c r="C312" s="43"/>
      <c r="D312" s="2">
        <f>D313+D316+D335+D337+D340+D342+D345+D347+D350+D352+D356+D362+D364+D367+D369+D372+D375+D377+D380+D384+D386+D402+D406+D411+D413+D422+D425+D427+D591+D594+D599+D605+D607+D610+D612+D614+D616+D618+D631</f>
        <v>1231606248.84</v>
      </c>
      <c r="E312" s="2">
        <f aca="true" t="shared" si="51" ref="E312:S312">E313+E316+E335+E337+E340+E342+E345+E347+E350+E352+E356+E362+E364+E367+E369+E372+E375+E377+E380+E384+E386+E402+E406+E411+E413+E422+E425+E427+E591+E594+E599+E605+E607+E610+E612+E614+E616+E618+E631</f>
        <v>149179308.64000002</v>
      </c>
      <c r="F312" s="38">
        <f t="shared" si="51"/>
        <v>9</v>
      </c>
      <c r="G312" s="2">
        <f t="shared" si="51"/>
        <v>20100000</v>
      </c>
      <c r="H312" s="2">
        <f t="shared" si="51"/>
        <v>114108.54</v>
      </c>
      <c r="I312" s="2">
        <f t="shared" si="51"/>
        <v>585478595</v>
      </c>
      <c r="J312" s="2">
        <f t="shared" si="51"/>
        <v>1416.5</v>
      </c>
      <c r="K312" s="2">
        <f t="shared" si="51"/>
        <v>3817670</v>
      </c>
      <c r="L312" s="2">
        <f t="shared" si="51"/>
        <v>68653.74</v>
      </c>
      <c r="M312" s="2">
        <f t="shared" si="51"/>
        <v>178841691.2</v>
      </c>
      <c r="N312" s="2">
        <f t="shared" si="51"/>
        <v>1736.92</v>
      </c>
      <c r="O312" s="2">
        <f t="shared" si="51"/>
        <v>3647532</v>
      </c>
      <c r="P312" s="2">
        <f t="shared" si="51"/>
        <v>89648240</v>
      </c>
      <c r="Q312" s="2">
        <f t="shared" si="51"/>
        <v>0</v>
      </c>
      <c r="R312" s="2">
        <f t="shared" si="51"/>
        <v>144900000</v>
      </c>
      <c r="S312" s="2">
        <f t="shared" si="51"/>
        <v>56100000</v>
      </c>
    </row>
    <row r="313" spans="1:19" ht="39.75" customHeight="1">
      <c r="A313" s="60" t="s">
        <v>1747</v>
      </c>
      <c r="B313" s="60"/>
      <c r="C313" s="44"/>
      <c r="D313" s="57">
        <f>SUM(D314:D315)</f>
        <v>11590438.600000001</v>
      </c>
      <c r="E313" s="57">
        <f aca="true" t="shared" si="52" ref="E313:S313">SUM(E314:E315)</f>
        <v>3298293</v>
      </c>
      <c r="F313" s="58">
        <f t="shared" si="52"/>
        <v>0</v>
      </c>
      <c r="G313" s="57">
        <f t="shared" si="52"/>
        <v>0</v>
      </c>
      <c r="H313" s="57">
        <f t="shared" si="52"/>
        <v>1043</v>
      </c>
      <c r="I313" s="57">
        <f t="shared" si="52"/>
        <v>4779900</v>
      </c>
      <c r="J313" s="57">
        <f t="shared" si="52"/>
        <v>0</v>
      </c>
      <c r="K313" s="57">
        <f t="shared" si="52"/>
        <v>0</v>
      </c>
      <c r="L313" s="57">
        <f t="shared" si="52"/>
        <v>1194.72</v>
      </c>
      <c r="M313" s="57">
        <f t="shared" si="52"/>
        <v>3112245.6</v>
      </c>
      <c r="N313" s="57">
        <f t="shared" si="52"/>
        <v>0</v>
      </c>
      <c r="O313" s="57">
        <f t="shared" si="52"/>
        <v>0</v>
      </c>
      <c r="P313" s="57">
        <f t="shared" si="52"/>
        <v>0</v>
      </c>
      <c r="Q313" s="57">
        <f t="shared" si="52"/>
        <v>0</v>
      </c>
      <c r="R313" s="57">
        <f t="shared" si="52"/>
        <v>0</v>
      </c>
      <c r="S313" s="57">
        <f t="shared" si="52"/>
        <v>400000</v>
      </c>
    </row>
    <row r="314" spans="1:19" ht="19.5" customHeight="1">
      <c r="A314" s="1" t="s">
        <v>1174</v>
      </c>
      <c r="B314" s="54" t="s">
        <v>30</v>
      </c>
      <c r="C314" s="1"/>
      <c r="D314" s="2">
        <f>SUM(E314,G314,I314,K314,M314,O314,P314,Q314,R314,S314)</f>
        <v>4421491.4</v>
      </c>
      <c r="E314" s="3">
        <v>1469305.8</v>
      </c>
      <c r="F314" s="19">
        <v>0</v>
      </c>
      <c r="G314" s="3">
        <v>0</v>
      </c>
      <c r="H314" s="3">
        <v>374</v>
      </c>
      <c r="I314" s="3">
        <v>1234200</v>
      </c>
      <c r="J314" s="3">
        <v>0</v>
      </c>
      <c r="K314" s="3">
        <v>0</v>
      </c>
      <c r="L314" s="3">
        <v>582.72</v>
      </c>
      <c r="M314" s="3">
        <v>1517985.6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200000</v>
      </c>
    </row>
    <row r="315" spans="1:19" ht="19.5" customHeight="1">
      <c r="A315" s="1" t="s">
        <v>1175</v>
      </c>
      <c r="B315" s="55" t="s">
        <v>33</v>
      </c>
      <c r="C315" s="1"/>
      <c r="D315" s="2">
        <f>SUM(E315,G315,I315,K315,M315,O315,P315,Q315,R315,S315)</f>
        <v>7168947.2</v>
      </c>
      <c r="E315" s="3">
        <v>1828987.2</v>
      </c>
      <c r="F315" s="19">
        <v>0</v>
      </c>
      <c r="G315" s="3">
        <v>0</v>
      </c>
      <c r="H315" s="3">
        <v>669</v>
      </c>
      <c r="I315" s="3">
        <v>3545700</v>
      </c>
      <c r="J315" s="3">
        <v>0</v>
      </c>
      <c r="K315" s="3">
        <v>0</v>
      </c>
      <c r="L315" s="3">
        <v>612</v>
      </c>
      <c r="M315" s="3">
        <v>1594260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200000</v>
      </c>
    </row>
    <row r="316" spans="1:19" ht="39.75" customHeight="1">
      <c r="A316" s="60" t="s">
        <v>0</v>
      </c>
      <c r="B316" s="60"/>
      <c r="C316" s="44"/>
      <c r="D316" s="57">
        <f>SUM(D317:D334)</f>
        <v>115032260.69999999</v>
      </c>
      <c r="E316" s="57">
        <f aca="true" t="shared" si="53" ref="E316:S316">SUM(E317:E334)</f>
        <v>16393414.2</v>
      </c>
      <c r="F316" s="58">
        <f t="shared" si="53"/>
        <v>0</v>
      </c>
      <c r="G316" s="57">
        <f t="shared" si="53"/>
        <v>0</v>
      </c>
      <c r="H316" s="57">
        <f t="shared" si="53"/>
        <v>11753.260000000002</v>
      </c>
      <c r="I316" s="57">
        <f t="shared" si="53"/>
        <v>52332878</v>
      </c>
      <c r="J316" s="57">
        <f t="shared" si="53"/>
        <v>383.4</v>
      </c>
      <c r="K316" s="57">
        <f t="shared" si="53"/>
        <v>1195680</v>
      </c>
      <c r="L316" s="57">
        <f t="shared" si="53"/>
        <v>8613.7</v>
      </c>
      <c r="M316" s="57">
        <f t="shared" si="53"/>
        <v>22438688.5</v>
      </c>
      <c r="N316" s="57">
        <f t="shared" si="53"/>
        <v>0</v>
      </c>
      <c r="O316" s="57">
        <f t="shared" si="53"/>
        <v>0</v>
      </c>
      <c r="P316" s="57">
        <f t="shared" si="53"/>
        <v>9971600</v>
      </c>
      <c r="Q316" s="57">
        <f t="shared" si="53"/>
        <v>0</v>
      </c>
      <c r="R316" s="57">
        <f t="shared" si="53"/>
        <v>9100000</v>
      </c>
      <c r="S316" s="57">
        <f t="shared" si="53"/>
        <v>3600000</v>
      </c>
    </row>
    <row r="317" spans="1:19" ht="19.5" customHeight="1">
      <c r="A317" s="1" t="s">
        <v>1176</v>
      </c>
      <c r="B317" s="14" t="s">
        <v>50</v>
      </c>
      <c r="C317" s="41"/>
      <c r="D317" s="2">
        <f aca="true" t="shared" si="54" ref="D317:D334">SUM(E317,G317,I317,K317,M317,O317,P317,Q317,R317,S317)</f>
        <v>4543750</v>
      </c>
      <c r="E317" s="3">
        <v>0</v>
      </c>
      <c r="F317" s="19">
        <v>0</v>
      </c>
      <c r="G317" s="3">
        <v>0</v>
      </c>
      <c r="H317" s="3">
        <v>687.5</v>
      </c>
      <c r="I317" s="9">
        <v>3643750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700000</v>
      </c>
      <c r="S317" s="3">
        <v>200000</v>
      </c>
    </row>
    <row r="318" spans="1:19" ht="19.5" customHeight="1">
      <c r="A318" s="1" t="s">
        <v>1177</v>
      </c>
      <c r="B318" s="39" t="s">
        <v>53</v>
      </c>
      <c r="C318" s="41"/>
      <c r="D318" s="2">
        <f t="shared" si="54"/>
        <v>3594944</v>
      </c>
      <c r="E318" s="3">
        <v>0</v>
      </c>
      <c r="F318" s="19">
        <v>0</v>
      </c>
      <c r="G318" s="3">
        <v>0</v>
      </c>
      <c r="H318" s="3">
        <v>508.48</v>
      </c>
      <c r="I318" s="9">
        <v>2694944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700000</v>
      </c>
      <c r="S318" s="3">
        <v>200000</v>
      </c>
    </row>
    <row r="319" spans="1:19" ht="19.5" customHeight="1">
      <c r="A319" s="1" t="s">
        <v>1178</v>
      </c>
      <c r="B319" s="39" t="s">
        <v>60</v>
      </c>
      <c r="C319" s="41"/>
      <c r="D319" s="2">
        <f t="shared" si="54"/>
        <v>2258390</v>
      </c>
      <c r="E319" s="3">
        <v>0</v>
      </c>
      <c r="F319" s="19">
        <v>0</v>
      </c>
      <c r="G319" s="3">
        <v>0</v>
      </c>
      <c r="H319" s="3">
        <v>256.3</v>
      </c>
      <c r="I319" s="9">
        <v>1358390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700000</v>
      </c>
      <c r="S319" s="3">
        <v>200000</v>
      </c>
    </row>
    <row r="320" spans="1:19" ht="19.5" customHeight="1">
      <c r="A320" s="1" t="s">
        <v>1179</v>
      </c>
      <c r="B320" s="39" t="s">
        <v>42</v>
      </c>
      <c r="C320" s="41"/>
      <c r="D320" s="2">
        <f t="shared" si="54"/>
        <v>10555592.3</v>
      </c>
      <c r="E320" s="3">
        <v>2418262.8</v>
      </c>
      <c r="F320" s="19">
        <v>0</v>
      </c>
      <c r="G320" s="3">
        <v>0</v>
      </c>
      <c r="H320" s="3">
        <v>774.3</v>
      </c>
      <c r="I320" s="9">
        <v>4103790</v>
      </c>
      <c r="J320" s="3">
        <v>383.4</v>
      </c>
      <c r="K320" s="3">
        <v>1195680</v>
      </c>
      <c r="L320" s="3">
        <v>743.9</v>
      </c>
      <c r="M320" s="3">
        <v>1937859.5</v>
      </c>
      <c r="N320" s="3">
        <v>0</v>
      </c>
      <c r="O320" s="3">
        <v>0</v>
      </c>
      <c r="P320" s="3">
        <v>0</v>
      </c>
      <c r="Q320" s="3">
        <v>0</v>
      </c>
      <c r="R320" s="3">
        <v>700000</v>
      </c>
      <c r="S320" s="3">
        <v>200000</v>
      </c>
    </row>
    <row r="321" spans="1:19" ht="19.5" customHeight="1">
      <c r="A321" s="1" t="s">
        <v>1180</v>
      </c>
      <c r="B321" s="39" t="s">
        <v>62</v>
      </c>
      <c r="C321" s="41"/>
      <c r="D321" s="2">
        <f t="shared" si="54"/>
        <v>4018944</v>
      </c>
      <c r="E321" s="3">
        <v>0</v>
      </c>
      <c r="F321" s="19">
        <v>0</v>
      </c>
      <c r="G321" s="3">
        <v>0</v>
      </c>
      <c r="H321" s="3">
        <v>588.48</v>
      </c>
      <c r="I321" s="9">
        <v>3118944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700000</v>
      </c>
      <c r="S321" s="3">
        <v>200000</v>
      </c>
    </row>
    <row r="322" spans="1:19" ht="19.5" customHeight="1">
      <c r="A322" s="1" t="s">
        <v>1181</v>
      </c>
      <c r="B322" s="39" t="s">
        <v>65</v>
      </c>
      <c r="C322" s="41"/>
      <c r="D322" s="2">
        <f t="shared" si="54"/>
        <v>2382940</v>
      </c>
      <c r="E322" s="3">
        <v>0</v>
      </c>
      <c r="F322" s="19">
        <v>0</v>
      </c>
      <c r="G322" s="3">
        <v>0</v>
      </c>
      <c r="H322" s="3">
        <v>279.8</v>
      </c>
      <c r="I322" s="9">
        <v>1482940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700000</v>
      </c>
      <c r="S322" s="3">
        <v>200000</v>
      </c>
    </row>
    <row r="323" spans="1:19" ht="19.5" customHeight="1">
      <c r="A323" s="1" t="s">
        <v>1182</v>
      </c>
      <c r="B323" s="39" t="s">
        <v>67</v>
      </c>
      <c r="C323" s="41"/>
      <c r="D323" s="2">
        <f t="shared" si="54"/>
        <v>7345860</v>
      </c>
      <c r="E323" s="3">
        <v>0</v>
      </c>
      <c r="F323" s="19">
        <v>0</v>
      </c>
      <c r="G323" s="3">
        <v>0</v>
      </c>
      <c r="H323" s="3">
        <v>1216.2</v>
      </c>
      <c r="I323" s="9">
        <v>6445860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700000</v>
      </c>
      <c r="S323" s="3">
        <v>200000</v>
      </c>
    </row>
    <row r="324" spans="1:19" ht="19.5" customHeight="1">
      <c r="A324" s="1" t="s">
        <v>1183</v>
      </c>
      <c r="B324" s="39" t="s">
        <v>68</v>
      </c>
      <c r="C324" s="41"/>
      <c r="D324" s="2">
        <f t="shared" si="54"/>
        <v>2955870</v>
      </c>
      <c r="E324" s="3">
        <v>0</v>
      </c>
      <c r="F324" s="19">
        <v>0</v>
      </c>
      <c r="G324" s="3">
        <v>0</v>
      </c>
      <c r="H324" s="3">
        <v>387.9</v>
      </c>
      <c r="I324" s="9">
        <v>2055870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700000</v>
      </c>
      <c r="S324" s="3">
        <v>200000</v>
      </c>
    </row>
    <row r="325" spans="1:19" ht="19.5" customHeight="1">
      <c r="A325" s="1" t="s">
        <v>1184</v>
      </c>
      <c r="B325" s="14" t="s">
        <v>74</v>
      </c>
      <c r="C325" s="41"/>
      <c r="D325" s="2">
        <f t="shared" si="54"/>
        <v>4123990</v>
      </c>
      <c r="E325" s="3">
        <v>0</v>
      </c>
      <c r="F325" s="19">
        <v>0</v>
      </c>
      <c r="G325" s="3">
        <v>0</v>
      </c>
      <c r="H325" s="3">
        <v>608.3</v>
      </c>
      <c r="I325" s="9">
        <v>3223990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700000</v>
      </c>
      <c r="S325" s="3">
        <v>200000</v>
      </c>
    </row>
    <row r="326" spans="1:19" ht="19.5" customHeight="1">
      <c r="A326" s="1" t="s">
        <v>1185</v>
      </c>
      <c r="B326" s="39" t="s">
        <v>43</v>
      </c>
      <c r="C326" s="41"/>
      <c r="D326" s="2">
        <f t="shared" si="54"/>
        <v>3230060</v>
      </c>
      <c r="E326" s="3">
        <v>0</v>
      </c>
      <c r="F326" s="19">
        <v>0</v>
      </c>
      <c r="G326" s="3">
        <v>0</v>
      </c>
      <c r="H326" s="3">
        <v>918.2</v>
      </c>
      <c r="I326" s="9">
        <v>3030060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200000</v>
      </c>
    </row>
    <row r="327" spans="1:19" ht="19.5" customHeight="1">
      <c r="A327" s="1" t="s">
        <v>1186</v>
      </c>
      <c r="B327" s="39" t="s">
        <v>44</v>
      </c>
      <c r="C327" s="41"/>
      <c r="D327" s="2">
        <f t="shared" si="54"/>
        <v>1303190</v>
      </c>
      <c r="E327" s="3">
        <v>0</v>
      </c>
      <c r="F327" s="19">
        <v>0</v>
      </c>
      <c r="G327" s="3">
        <v>0</v>
      </c>
      <c r="H327" s="3">
        <v>334.3</v>
      </c>
      <c r="I327" s="9">
        <v>1103190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200000</v>
      </c>
    </row>
    <row r="328" spans="1:19" ht="19.5" customHeight="1">
      <c r="A328" s="1" t="s">
        <v>1187</v>
      </c>
      <c r="B328" s="39" t="s">
        <v>76</v>
      </c>
      <c r="C328" s="41"/>
      <c r="D328" s="2">
        <f t="shared" si="54"/>
        <v>2543530</v>
      </c>
      <c r="E328" s="3">
        <v>0</v>
      </c>
      <c r="F328" s="19">
        <v>0</v>
      </c>
      <c r="G328" s="3">
        <v>0</v>
      </c>
      <c r="H328" s="3">
        <v>310.1</v>
      </c>
      <c r="I328" s="9">
        <v>1643530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700000</v>
      </c>
      <c r="S328" s="3">
        <v>200000</v>
      </c>
    </row>
    <row r="329" spans="1:19" ht="19.5" customHeight="1">
      <c r="A329" s="1" t="s">
        <v>1188</v>
      </c>
      <c r="B329" s="39" t="s">
        <v>77</v>
      </c>
      <c r="C329" s="41"/>
      <c r="D329" s="2">
        <f t="shared" si="54"/>
        <v>5994360</v>
      </c>
      <c r="E329" s="3">
        <v>0</v>
      </c>
      <c r="F329" s="19">
        <v>0</v>
      </c>
      <c r="G329" s="3">
        <v>0</v>
      </c>
      <c r="H329" s="3">
        <v>961.2</v>
      </c>
      <c r="I329" s="9">
        <v>5094360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700000</v>
      </c>
      <c r="S329" s="3">
        <v>200000</v>
      </c>
    </row>
    <row r="330" spans="1:19" ht="19.5" customHeight="1">
      <c r="A330" s="1" t="s">
        <v>1189</v>
      </c>
      <c r="B330" s="39" t="s">
        <v>80</v>
      </c>
      <c r="C330" s="41"/>
      <c r="D330" s="2">
        <f t="shared" si="54"/>
        <v>1933500</v>
      </c>
      <c r="E330" s="3">
        <v>0</v>
      </c>
      <c r="F330" s="19">
        <v>0</v>
      </c>
      <c r="G330" s="3">
        <v>0</v>
      </c>
      <c r="H330" s="3">
        <v>195</v>
      </c>
      <c r="I330" s="9">
        <v>1033500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700000</v>
      </c>
      <c r="S330" s="3">
        <v>200000</v>
      </c>
    </row>
    <row r="331" spans="1:19" ht="19.5" customHeight="1">
      <c r="A331" s="1" t="s">
        <v>1190</v>
      </c>
      <c r="B331" s="39" t="s">
        <v>81</v>
      </c>
      <c r="C331" s="41"/>
      <c r="D331" s="2">
        <f t="shared" si="54"/>
        <v>11692620</v>
      </c>
      <c r="E331" s="3">
        <v>0</v>
      </c>
      <c r="F331" s="19">
        <v>0</v>
      </c>
      <c r="G331" s="3">
        <v>0</v>
      </c>
      <c r="H331" s="3">
        <v>1206</v>
      </c>
      <c r="I331" s="9">
        <v>3979800</v>
      </c>
      <c r="J331" s="3">
        <v>0</v>
      </c>
      <c r="K331" s="3">
        <v>0</v>
      </c>
      <c r="L331" s="3">
        <v>2884</v>
      </c>
      <c r="M331" s="3">
        <v>7512820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200000</v>
      </c>
    </row>
    <row r="332" spans="1:19" ht="19.5" customHeight="1">
      <c r="A332" s="1" t="s">
        <v>1191</v>
      </c>
      <c r="B332" s="14" t="s">
        <v>46</v>
      </c>
      <c r="C332" s="41"/>
      <c r="D332" s="2">
        <f t="shared" si="54"/>
        <v>4279130</v>
      </c>
      <c r="E332" s="3">
        <v>0</v>
      </c>
      <c r="F332" s="19">
        <v>0</v>
      </c>
      <c r="G332" s="3">
        <v>0</v>
      </c>
      <c r="H332" s="3">
        <v>1236.1</v>
      </c>
      <c r="I332" s="9">
        <v>4079130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200000</v>
      </c>
    </row>
    <row r="333" spans="1:19" ht="19.5" customHeight="1">
      <c r="A333" s="1" t="s">
        <v>1192</v>
      </c>
      <c r="B333" s="14" t="s">
        <v>47</v>
      </c>
      <c r="C333" s="41"/>
      <c r="D333" s="2">
        <f t="shared" si="54"/>
        <v>23159609</v>
      </c>
      <c r="E333" s="3">
        <v>0</v>
      </c>
      <c r="F333" s="19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4985.8</v>
      </c>
      <c r="M333" s="3">
        <v>12988009</v>
      </c>
      <c r="N333" s="3">
        <v>0</v>
      </c>
      <c r="O333" s="3">
        <v>0</v>
      </c>
      <c r="P333" s="3">
        <v>9971600</v>
      </c>
      <c r="Q333" s="3">
        <v>0</v>
      </c>
      <c r="R333" s="3">
        <v>0</v>
      </c>
      <c r="S333" s="3">
        <v>200000</v>
      </c>
    </row>
    <row r="334" spans="1:19" ht="19.5" customHeight="1">
      <c r="A334" s="1" t="s">
        <v>1193</v>
      </c>
      <c r="B334" s="14" t="s">
        <v>48</v>
      </c>
      <c r="C334" s="41"/>
      <c r="D334" s="2">
        <f t="shared" si="54"/>
        <v>19115981.4</v>
      </c>
      <c r="E334" s="3">
        <v>13975151.4</v>
      </c>
      <c r="F334" s="19">
        <v>0</v>
      </c>
      <c r="G334" s="3">
        <v>0</v>
      </c>
      <c r="H334" s="3">
        <v>1285.1</v>
      </c>
      <c r="I334" s="9">
        <v>4240830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700000</v>
      </c>
      <c r="S334" s="3">
        <v>200000</v>
      </c>
    </row>
    <row r="335" spans="1:19" ht="39.75" customHeight="1">
      <c r="A335" s="60" t="s">
        <v>40</v>
      </c>
      <c r="B335" s="60"/>
      <c r="C335" s="44"/>
      <c r="D335" s="57">
        <f>SUM(D336)</f>
        <v>2613600</v>
      </c>
      <c r="E335" s="57">
        <f aca="true" t="shared" si="55" ref="E335:S335">SUM(E336)</f>
        <v>0</v>
      </c>
      <c r="F335" s="58">
        <f t="shared" si="55"/>
        <v>0</v>
      </c>
      <c r="G335" s="57">
        <f t="shared" si="55"/>
        <v>0</v>
      </c>
      <c r="H335" s="57">
        <f t="shared" si="55"/>
        <v>357</v>
      </c>
      <c r="I335" s="57">
        <f t="shared" si="55"/>
        <v>1713600</v>
      </c>
      <c r="J335" s="57">
        <f t="shared" si="55"/>
        <v>0</v>
      </c>
      <c r="K335" s="57">
        <f t="shared" si="55"/>
        <v>0</v>
      </c>
      <c r="L335" s="57">
        <f t="shared" si="55"/>
        <v>0</v>
      </c>
      <c r="M335" s="57">
        <f t="shared" si="55"/>
        <v>0</v>
      </c>
      <c r="N335" s="57">
        <f t="shared" si="55"/>
        <v>0</v>
      </c>
      <c r="O335" s="57">
        <f t="shared" si="55"/>
        <v>0</v>
      </c>
      <c r="P335" s="57">
        <f t="shared" si="55"/>
        <v>0</v>
      </c>
      <c r="Q335" s="57">
        <f t="shared" si="55"/>
        <v>0</v>
      </c>
      <c r="R335" s="57">
        <f t="shared" si="55"/>
        <v>700000</v>
      </c>
      <c r="S335" s="57">
        <f t="shared" si="55"/>
        <v>200000</v>
      </c>
    </row>
    <row r="336" spans="1:19" ht="19.5" customHeight="1">
      <c r="A336" s="1" t="s">
        <v>1194</v>
      </c>
      <c r="B336" s="39" t="s">
        <v>41</v>
      </c>
      <c r="C336" s="41"/>
      <c r="D336" s="2">
        <f>SUM(E336,G336,I336,K336,M336,O336,P336,Q336,R336,S336)</f>
        <v>2613600</v>
      </c>
      <c r="E336" s="3">
        <v>0</v>
      </c>
      <c r="F336" s="19">
        <v>0</v>
      </c>
      <c r="G336" s="3">
        <v>0</v>
      </c>
      <c r="H336" s="3">
        <v>357</v>
      </c>
      <c r="I336" s="9">
        <v>1713600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700000</v>
      </c>
      <c r="S336" s="3">
        <v>200000</v>
      </c>
    </row>
    <row r="337" spans="1:19" ht="39.75" customHeight="1">
      <c r="A337" s="60" t="s">
        <v>95</v>
      </c>
      <c r="B337" s="60"/>
      <c r="C337" s="44"/>
      <c r="D337" s="57">
        <f>SUM(D338:D339)</f>
        <v>2472013.2</v>
      </c>
      <c r="E337" s="57">
        <f aca="true" t="shared" si="56" ref="E337:S337">SUM(E338:E339)</f>
        <v>672013.2</v>
      </c>
      <c r="F337" s="58">
        <f t="shared" si="56"/>
        <v>0</v>
      </c>
      <c r="G337" s="57">
        <f t="shared" si="56"/>
        <v>0</v>
      </c>
      <c r="H337" s="57">
        <f t="shared" si="56"/>
        <v>0</v>
      </c>
      <c r="I337" s="57">
        <f t="shared" si="56"/>
        <v>0</v>
      </c>
      <c r="J337" s="57">
        <f t="shared" si="56"/>
        <v>0</v>
      </c>
      <c r="K337" s="57">
        <f t="shared" si="56"/>
        <v>0</v>
      </c>
      <c r="L337" s="57">
        <f t="shared" si="56"/>
        <v>0</v>
      </c>
      <c r="M337" s="57">
        <f t="shared" si="56"/>
        <v>0</v>
      </c>
      <c r="N337" s="57">
        <f t="shared" si="56"/>
        <v>0</v>
      </c>
      <c r="O337" s="57">
        <f t="shared" si="56"/>
        <v>0</v>
      </c>
      <c r="P337" s="57">
        <f t="shared" si="56"/>
        <v>0</v>
      </c>
      <c r="Q337" s="57">
        <f t="shared" si="56"/>
        <v>0</v>
      </c>
      <c r="R337" s="57">
        <f t="shared" si="56"/>
        <v>1400000</v>
      </c>
      <c r="S337" s="57">
        <f t="shared" si="56"/>
        <v>400000</v>
      </c>
    </row>
    <row r="338" spans="1:19" ht="19.5" customHeight="1">
      <c r="A338" s="15" t="s">
        <v>1195</v>
      </c>
      <c r="B338" s="39" t="s">
        <v>91</v>
      </c>
      <c r="C338" s="41"/>
      <c r="D338" s="2">
        <f>SUM(E338,G338,I338,K338,M338,O338,P338,Q338,R338,S338)</f>
        <v>1572013.2</v>
      </c>
      <c r="E338" s="3">
        <v>672013.2</v>
      </c>
      <c r="F338" s="19">
        <v>0</v>
      </c>
      <c r="G338" s="3">
        <v>0</v>
      </c>
      <c r="H338" s="3">
        <v>0</v>
      </c>
      <c r="I338" s="9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700000</v>
      </c>
      <c r="S338" s="3">
        <v>200000</v>
      </c>
    </row>
    <row r="339" spans="1:19" ht="19.5" customHeight="1">
      <c r="A339" s="15" t="s">
        <v>1196</v>
      </c>
      <c r="B339" s="39" t="s">
        <v>93</v>
      </c>
      <c r="C339" s="1"/>
      <c r="D339" s="2">
        <f>SUM(E339,G339,I339,K339,M339,O339,P339,Q339,R339,S339)</f>
        <v>900000</v>
      </c>
      <c r="E339" s="3">
        <v>0</v>
      </c>
      <c r="F339" s="20">
        <v>0</v>
      </c>
      <c r="G339" s="6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700000</v>
      </c>
      <c r="S339" s="6">
        <v>200000</v>
      </c>
    </row>
    <row r="340" spans="1:19" ht="39.75" customHeight="1">
      <c r="A340" s="60" t="s">
        <v>96</v>
      </c>
      <c r="B340" s="60"/>
      <c r="C340" s="44"/>
      <c r="D340" s="57">
        <f>SUM(D341)</f>
        <v>1822502.7</v>
      </c>
      <c r="E340" s="57">
        <f aca="true" t="shared" si="57" ref="E340:S340">SUM(E341)</f>
        <v>922502.7</v>
      </c>
      <c r="F340" s="58">
        <f t="shared" si="57"/>
        <v>0</v>
      </c>
      <c r="G340" s="57">
        <f t="shared" si="57"/>
        <v>0</v>
      </c>
      <c r="H340" s="57">
        <f t="shared" si="57"/>
        <v>0</v>
      </c>
      <c r="I340" s="57">
        <f t="shared" si="57"/>
        <v>0</v>
      </c>
      <c r="J340" s="57">
        <f t="shared" si="57"/>
        <v>0</v>
      </c>
      <c r="K340" s="57">
        <f t="shared" si="57"/>
        <v>0</v>
      </c>
      <c r="L340" s="57">
        <f t="shared" si="57"/>
        <v>0</v>
      </c>
      <c r="M340" s="57">
        <f t="shared" si="57"/>
        <v>0</v>
      </c>
      <c r="N340" s="57">
        <f t="shared" si="57"/>
        <v>0</v>
      </c>
      <c r="O340" s="57">
        <f t="shared" si="57"/>
        <v>0</v>
      </c>
      <c r="P340" s="57">
        <f t="shared" si="57"/>
        <v>0</v>
      </c>
      <c r="Q340" s="57">
        <f t="shared" si="57"/>
        <v>0</v>
      </c>
      <c r="R340" s="57">
        <f t="shared" si="57"/>
        <v>700000</v>
      </c>
      <c r="S340" s="57">
        <f t="shared" si="57"/>
        <v>200000</v>
      </c>
    </row>
    <row r="341" spans="1:19" ht="19.5" customHeight="1">
      <c r="A341" s="41" t="s">
        <v>1197</v>
      </c>
      <c r="B341" s="39" t="s">
        <v>21</v>
      </c>
      <c r="C341" s="1"/>
      <c r="D341" s="2">
        <f>SUM(E341,G341,I341,K341,M341,O341,P341,Q341,R341,S341)</f>
        <v>1822502.7</v>
      </c>
      <c r="E341" s="3">
        <v>922502.7</v>
      </c>
      <c r="F341" s="19">
        <v>0</v>
      </c>
      <c r="G341" s="3">
        <v>0</v>
      </c>
      <c r="H341" s="6">
        <v>0</v>
      </c>
      <c r="I341" s="6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700000</v>
      </c>
      <c r="S341" s="3">
        <v>200000</v>
      </c>
    </row>
    <row r="342" spans="1:19" ht="39.75" customHeight="1">
      <c r="A342" s="60" t="s">
        <v>903</v>
      </c>
      <c r="B342" s="60"/>
      <c r="C342" s="44"/>
      <c r="D342" s="57">
        <f>SUM(D343:D344)</f>
        <v>5789840</v>
      </c>
      <c r="E342" s="57">
        <f aca="true" t="shared" si="58" ref="E342:S342">SUM(E343:E344)</f>
        <v>0</v>
      </c>
      <c r="F342" s="58">
        <f t="shared" si="58"/>
        <v>0</v>
      </c>
      <c r="G342" s="57">
        <f t="shared" si="58"/>
        <v>0</v>
      </c>
      <c r="H342" s="57">
        <f t="shared" si="58"/>
        <v>752.8</v>
      </c>
      <c r="I342" s="57">
        <f t="shared" si="58"/>
        <v>3989840</v>
      </c>
      <c r="J342" s="57">
        <f t="shared" si="58"/>
        <v>0</v>
      </c>
      <c r="K342" s="57">
        <f t="shared" si="58"/>
        <v>0</v>
      </c>
      <c r="L342" s="57">
        <f t="shared" si="58"/>
        <v>0</v>
      </c>
      <c r="M342" s="57">
        <f t="shared" si="58"/>
        <v>0</v>
      </c>
      <c r="N342" s="57">
        <f t="shared" si="58"/>
        <v>0</v>
      </c>
      <c r="O342" s="57">
        <f t="shared" si="58"/>
        <v>0</v>
      </c>
      <c r="P342" s="57">
        <f t="shared" si="58"/>
        <v>0</v>
      </c>
      <c r="Q342" s="57">
        <f t="shared" si="58"/>
        <v>0</v>
      </c>
      <c r="R342" s="57">
        <f t="shared" si="58"/>
        <v>1400000</v>
      </c>
      <c r="S342" s="57">
        <f t="shared" si="58"/>
        <v>400000</v>
      </c>
    </row>
    <row r="343" spans="1:19" ht="19.5" customHeight="1">
      <c r="A343" s="1" t="s">
        <v>1198</v>
      </c>
      <c r="B343" s="39" t="s">
        <v>101</v>
      </c>
      <c r="C343" s="41"/>
      <c r="D343" s="2">
        <f>SUM(E343,G343,I343,K343,M343,O343,P343,Q343,R343,S343)</f>
        <v>2894920</v>
      </c>
      <c r="E343" s="3">
        <v>0</v>
      </c>
      <c r="F343" s="19">
        <v>0</v>
      </c>
      <c r="G343" s="3">
        <v>0</v>
      </c>
      <c r="H343" s="6">
        <v>376.4</v>
      </c>
      <c r="I343" s="6">
        <v>1994920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6">
        <v>700000</v>
      </c>
      <c r="S343" s="6">
        <v>200000</v>
      </c>
    </row>
    <row r="344" spans="1:19" ht="19.5" customHeight="1">
      <c r="A344" s="1" t="s">
        <v>1199</v>
      </c>
      <c r="B344" s="39" t="s">
        <v>102</v>
      </c>
      <c r="C344" s="41"/>
      <c r="D344" s="2">
        <f>SUM(E344,G344,I344,K344,M344,O344,P344,Q344,R344,S344)</f>
        <v>2894920</v>
      </c>
      <c r="E344" s="3">
        <v>0</v>
      </c>
      <c r="F344" s="19">
        <v>0</v>
      </c>
      <c r="G344" s="3">
        <v>0</v>
      </c>
      <c r="H344" s="6">
        <v>376.4</v>
      </c>
      <c r="I344" s="6">
        <v>1994920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6">
        <v>700000</v>
      </c>
      <c r="S344" s="6">
        <v>200000</v>
      </c>
    </row>
    <row r="345" spans="1:19" ht="39.75" customHeight="1">
      <c r="A345" s="60" t="s">
        <v>104</v>
      </c>
      <c r="B345" s="60"/>
      <c r="C345" s="44"/>
      <c r="D345" s="57">
        <f>SUM(D346)</f>
        <v>3040252.44</v>
      </c>
      <c r="E345" s="57">
        <f aca="true" t="shared" si="59" ref="E345:S345">SUM(E346)</f>
        <v>932259.24</v>
      </c>
      <c r="F345" s="58">
        <f t="shared" si="59"/>
        <v>0</v>
      </c>
      <c r="G345" s="57">
        <f t="shared" si="59"/>
        <v>0</v>
      </c>
      <c r="H345" s="57">
        <f t="shared" si="59"/>
        <v>0</v>
      </c>
      <c r="I345" s="57">
        <f t="shared" si="59"/>
        <v>0</v>
      </c>
      <c r="J345" s="57">
        <f t="shared" si="59"/>
        <v>0</v>
      </c>
      <c r="K345" s="57">
        <f t="shared" si="59"/>
        <v>0</v>
      </c>
      <c r="L345" s="57">
        <f t="shared" si="59"/>
        <v>225.84</v>
      </c>
      <c r="M345" s="57">
        <f t="shared" si="59"/>
        <v>588313.2</v>
      </c>
      <c r="N345" s="57">
        <f t="shared" si="59"/>
        <v>80</v>
      </c>
      <c r="O345" s="57">
        <f t="shared" si="59"/>
        <v>168000</v>
      </c>
      <c r="P345" s="57">
        <f t="shared" si="59"/>
        <v>451680</v>
      </c>
      <c r="Q345" s="57">
        <f t="shared" si="59"/>
        <v>0</v>
      </c>
      <c r="R345" s="57">
        <f t="shared" si="59"/>
        <v>700000</v>
      </c>
      <c r="S345" s="57">
        <f t="shared" si="59"/>
        <v>200000</v>
      </c>
    </row>
    <row r="346" spans="1:20" ht="19.5" customHeight="1">
      <c r="A346" s="41" t="s">
        <v>1200</v>
      </c>
      <c r="B346" s="37" t="s">
        <v>107</v>
      </c>
      <c r="C346" s="44"/>
      <c r="D346" s="2">
        <f>SUM(E346,G346,I346,K346,M346,O346,P346,Q346,R346,S346)</f>
        <v>3040252.44</v>
      </c>
      <c r="E346" s="6">
        <v>932259.24</v>
      </c>
      <c r="F346" s="20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225.84</v>
      </c>
      <c r="M346" s="6">
        <v>588313.2</v>
      </c>
      <c r="N346" s="6">
        <v>80</v>
      </c>
      <c r="O346" s="6">
        <v>168000</v>
      </c>
      <c r="P346" s="6">
        <v>451680</v>
      </c>
      <c r="Q346" s="6">
        <v>0</v>
      </c>
      <c r="R346" s="6">
        <v>700000</v>
      </c>
      <c r="S346" s="6">
        <v>200000</v>
      </c>
      <c r="T346" s="32"/>
    </row>
    <row r="347" spans="1:19" ht="39.75" customHeight="1">
      <c r="A347" s="60" t="s">
        <v>904</v>
      </c>
      <c r="B347" s="60"/>
      <c r="C347" s="44"/>
      <c r="D347" s="57">
        <f>SUM(D348:D349)</f>
        <v>5637643.5</v>
      </c>
      <c r="E347" s="57">
        <f aca="true" t="shared" si="60" ref="E347:S347">SUM(E348:E349)</f>
        <v>0</v>
      </c>
      <c r="F347" s="58">
        <f t="shared" si="60"/>
        <v>0</v>
      </c>
      <c r="G347" s="57">
        <f t="shared" si="60"/>
        <v>0</v>
      </c>
      <c r="H347" s="57">
        <f t="shared" si="60"/>
        <v>1064.5</v>
      </c>
      <c r="I347" s="57">
        <f t="shared" si="60"/>
        <v>3193500</v>
      </c>
      <c r="J347" s="57">
        <f t="shared" si="60"/>
        <v>0</v>
      </c>
      <c r="K347" s="57">
        <f t="shared" si="60"/>
        <v>0</v>
      </c>
      <c r="L347" s="57">
        <f t="shared" si="60"/>
        <v>784.7</v>
      </c>
      <c r="M347" s="57">
        <f t="shared" si="60"/>
        <v>2044143.5</v>
      </c>
      <c r="N347" s="57">
        <f t="shared" si="60"/>
        <v>0</v>
      </c>
      <c r="O347" s="57">
        <f t="shared" si="60"/>
        <v>0</v>
      </c>
      <c r="P347" s="57">
        <f t="shared" si="60"/>
        <v>0</v>
      </c>
      <c r="Q347" s="57">
        <f t="shared" si="60"/>
        <v>0</v>
      </c>
      <c r="R347" s="57">
        <f t="shared" si="60"/>
        <v>0</v>
      </c>
      <c r="S347" s="57">
        <f t="shared" si="60"/>
        <v>400000</v>
      </c>
    </row>
    <row r="348" spans="1:19" ht="19.5" customHeight="1">
      <c r="A348" s="1" t="s">
        <v>1201</v>
      </c>
      <c r="B348" s="39" t="s">
        <v>112</v>
      </c>
      <c r="C348" s="41"/>
      <c r="D348" s="2">
        <f>SUM(E348,G348,I348,K348,M348,O348,P348,Q348,R348,S348)</f>
        <v>2315300</v>
      </c>
      <c r="E348" s="3">
        <v>0</v>
      </c>
      <c r="F348" s="19">
        <v>0</v>
      </c>
      <c r="G348" s="3">
        <v>0</v>
      </c>
      <c r="H348" s="3">
        <v>705.1</v>
      </c>
      <c r="I348" s="3">
        <v>2115300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200000</v>
      </c>
    </row>
    <row r="349" spans="1:256" ht="19.5" customHeight="1">
      <c r="A349" s="41" t="s">
        <v>1202</v>
      </c>
      <c r="B349" s="39" t="s">
        <v>113</v>
      </c>
      <c r="C349" s="44"/>
      <c r="D349" s="2">
        <f>SUM(E349,G349,I349,K349,M349,O349,P349,Q349,R349,S349)</f>
        <v>3322343.5</v>
      </c>
      <c r="E349" s="6">
        <v>0</v>
      </c>
      <c r="F349" s="20">
        <v>0</v>
      </c>
      <c r="G349" s="6">
        <v>0</v>
      </c>
      <c r="H349" s="6">
        <v>359.4</v>
      </c>
      <c r="I349" s="6">
        <v>1078200</v>
      </c>
      <c r="J349" s="6">
        <v>0</v>
      </c>
      <c r="K349" s="6">
        <v>0</v>
      </c>
      <c r="L349" s="6">
        <v>784.7</v>
      </c>
      <c r="M349" s="6">
        <v>2044143.5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200000</v>
      </c>
      <c r="T349" s="11"/>
      <c r="IV349" s="32"/>
    </row>
    <row r="350" spans="1:19" ht="39.75" customHeight="1">
      <c r="A350" s="60" t="s">
        <v>115</v>
      </c>
      <c r="B350" s="60"/>
      <c r="C350" s="44"/>
      <c r="D350" s="57">
        <f>SUM(D351)</f>
        <v>2562260</v>
      </c>
      <c r="E350" s="57">
        <f aca="true" t="shared" si="61" ref="E350:S350">SUM(E351)</f>
        <v>922260</v>
      </c>
      <c r="F350" s="58">
        <f t="shared" si="61"/>
        <v>0</v>
      </c>
      <c r="G350" s="57">
        <f t="shared" si="61"/>
        <v>0</v>
      </c>
      <c r="H350" s="57">
        <f t="shared" si="61"/>
        <v>300</v>
      </c>
      <c r="I350" s="57">
        <f t="shared" si="61"/>
        <v>1440000</v>
      </c>
      <c r="J350" s="57">
        <f t="shared" si="61"/>
        <v>0</v>
      </c>
      <c r="K350" s="57">
        <f t="shared" si="61"/>
        <v>0</v>
      </c>
      <c r="L350" s="57">
        <f t="shared" si="61"/>
        <v>0</v>
      </c>
      <c r="M350" s="57">
        <f t="shared" si="61"/>
        <v>0</v>
      </c>
      <c r="N350" s="57">
        <f t="shared" si="61"/>
        <v>0</v>
      </c>
      <c r="O350" s="57">
        <f t="shared" si="61"/>
        <v>0</v>
      </c>
      <c r="P350" s="57">
        <f t="shared" si="61"/>
        <v>0</v>
      </c>
      <c r="Q350" s="57">
        <f t="shared" si="61"/>
        <v>0</v>
      </c>
      <c r="R350" s="57">
        <f t="shared" si="61"/>
        <v>0</v>
      </c>
      <c r="S350" s="57">
        <f t="shared" si="61"/>
        <v>200000</v>
      </c>
    </row>
    <row r="351" spans="1:19" ht="19.5" customHeight="1">
      <c r="A351" s="1" t="s">
        <v>1203</v>
      </c>
      <c r="B351" s="37" t="s">
        <v>114</v>
      </c>
      <c r="C351" s="41"/>
      <c r="D351" s="2">
        <f>SUM(E351,G351,I351,K351,M351,O351,P351,Q351,R351,S351)</f>
        <v>2562260</v>
      </c>
      <c r="E351" s="3">
        <v>922260</v>
      </c>
      <c r="F351" s="19">
        <v>0</v>
      </c>
      <c r="G351" s="3">
        <v>0</v>
      </c>
      <c r="H351" s="6">
        <v>300</v>
      </c>
      <c r="I351" s="6">
        <v>1440000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200000</v>
      </c>
    </row>
    <row r="352" spans="1:19" ht="39.75" customHeight="1">
      <c r="A352" s="60" t="s">
        <v>116</v>
      </c>
      <c r="B352" s="60"/>
      <c r="C352" s="44"/>
      <c r="D352" s="57">
        <f>SUM(D353:D355)</f>
        <v>14143360</v>
      </c>
      <c r="E352" s="57">
        <f aca="true" t="shared" si="62" ref="E352:S352">SUM(E353:E355)</f>
        <v>0</v>
      </c>
      <c r="F352" s="58">
        <f t="shared" si="62"/>
        <v>5</v>
      </c>
      <c r="G352" s="57">
        <f t="shared" si="62"/>
        <v>11500000</v>
      </c>
      <c r="H352" s="57">
        <f t="shared" si="62"/>
        <v>619.2</v>
      </c>
      <c r="I352" s="57">
        <f t="shared" si="62"/>
        <v>2043360</v>
      </c>
      <c r="J352" s="57">
        <f t="shared" si="62"/>
        <v>0</v>
      </c>
      <c r="K352" s="57">
        <f t="shared" si="62"/>
        <v>0</v>
      </c>
      <c r="L352" s="57">
        <f t="shared" si="62"/>
        <v>0</v>
      </c>
      <c r="M352" s="57">
        <f t="shared" si="62"/>
        <v>0</v>
      </c>
      <c r="N352" s="57">
        <f t="shared" si="62"/>
        <v>0</v>
      </c>
      <c r="O352" s="57">
        <f t="shared" si="62"/>
        <v>0</v>
      </c>
      <c r="P352" s="57">
        <f t="shared" si="62"/>
        <v>0</v>
      </c>
      <c r="Q352" s="57">
        <f t="shared" si="62"/>
        <v>0</v>
      </c>
      <c r="R352" s="57">
        <f t="shared" si="62"/>
        <v>0</v>
      </c>
      <c r="S352" s="57">
        <f t="shared" si="62"/>
        <v>600000</v>
      </c>
    </row>
    <row r="353" spans="1:19" s="33" customFormat="1" ht="19.5" customHeight="1">
      <c r="A353" s="1" t="s">
        <v>1204</v>
      </c>
      <c r="B353" s="39" t="s">
        <v>117</v>
      </c>
      <c r="C353" s="41"/>
      <c r="D353" s="2">
        <f>SUM(E353,G353,I353,K353,M353,O353,P353,Q353,R353,S353)</f>
        <v>2243360</v>
      </c>
      <c r="E353" s="3">
        <v>0</v>
      </c>
      <c r="F353" s="19">
        <v>0</v>
      </c>
      <c r="G353" s="3">
        <v>0</v>
      </c>
      <c r="H353" s="6">
        <v>619.2</v>
      </c>
      <c r="I353" s="6">
        <v>2043360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200000</v>
      </c>
    </row>
    <row r="354" spans="1:19" s="31" customFormat="1" ht="19.5" customHeight="1">
      <c r="A354" s="1" t="s">
        <v>1205</v>
      </c>
      <c r="B354" s="39" t="s">
        <v>121</v>
      </c>
      <c r="C354" s="44"/>
      <c r="D354" s="2">
        <f>SUM(E354,G354,I354,K354,M354,O354,P354,Q354,R354,S354)</f>
        <v>4800000</v>
      </c>
      <c r="E354" s="6">
        <v>0</v>
      </c>
      <c r="F354" s="20">
        <v>2</v>
      </c>
      <c r="G354" s="6">
        <v>4600000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200000</v>
      </c>
    </row>
    <row r="355" spans="1:19" ht="19.5" customHeight="1">
      <c r="A355" s="1" t="s">
        <v>1206</v>
      </c>
      <c r="B355" s="39" t="s">
        <v>123</v>
      </c>
      <c r="C355" s="41"/>
      <c r="D355" s="2">
        <f>SUM(E355,G355,I355,K355,M355,O355,P355,Q355,R355,S355)</f>
        <v>7100000</v>
      </c>
      <c r="E355" s="3">
        <v>0</v>
      </c>
      <c r="F355" s="19">
        <v>3</v>
      </c>
      <c r="G355" s="3">
        <v>6900000</v>
      </c>
      <c r="H355" s="6">
        <v>0</v>
      </c>
      <c r="I355" s="6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200000</v>
      </c>
    </row>
    <row r="356" spans="1:19" ht="39.75" customHeight="1">
      <c r="A356" s="60" t="s">
        <v>125</v>
      </c>
      <c r="B356" s="60"/>
      <c r="C356" s="44"/>
      <c r="D356" s="57">
        <f>SUM(D357:D361)</f>
        <v>17347200</v>
      </c>
      <c r="E356" s="57">
        <f aca="true" t="shared" si="63" ref="E356:S356">SUM(E357:E361)</f>
        <v>0</v>
      </c>
      <c r="F356" s="58">
        <f t="shared" si="63"/>
        <v>0</v>
      </c>
      <c r="G356" s="57">
        <f t="shared" si="63"/>
        <v>0</v>
      </c>
      <c r="H356" s="57">
        <f t="shared" si="63"/>
        <v>2424</v>
      </c>
      <c r="I356" s="57">
        <f t="shared" si="63"/>
        <v>12847200</v>
      </c>
      <c r="J356" s="57">
        <f t="shared" si="63"/>
        <v>0</v>
      </c>
      <c r="K356" s="57">
        <f t="shared" si="63"/>
        <v>0</v>
      </c>
      <c r="L356" s="57">
        <f t="shared" si="63"/>
        <v>0</v>
      </c>
      <c r="M356" s="57">
        <f t="shared" si="63"/>
        <v>0</v>
      </c>
      <c r="N356" s="57">
        <f t="shared" si="63"/>
        <v>0</v>
      </c>
      <c r="O356" s="57">
        <f t="shared" si="63"/>
        <v>0</v>
      </c>
      <c r="P356" s="57">
        <f t="shared" si="63"/>
        <v>0</v>
      </c>
      <c r="Q356" s="57">
        <f t="shared" si="63"/>
        <v>0</v>
      </c>
      <c r="R356" s="57">
        <f t="shared" si="63"/>
        <v>3500000</v>
      </c>
      <c r="S356" s="57">
        <f t="shared" si="63"/>
        <v>1000000</v>
      </c>
    </row>
    <row r="357" spans="1:19" s="27" customFormat="1" ht="19.5" customHeight="1">
      <c r="A357" s="1" t="s">
        <v>1207</v>
      </c>
      <c r="B357" s="39" t="s">
        <v>126</v>
      </c>
      <c r="C357" s="41"/>
      <c r="D357" s="2">
        <f>SUM(E357,G357,I357,K357,M357,O357,P357,Q357,R357,S357)</f>
        <v>3359200</v>
      </c>
      <c r="E357" s="3">
        <v>0</v>
      </c>
      <c r="F357" s="19">
        <v>0</v>
      </c>
      <c r="G357" s="3">
        <v>0</v>
      </c>
      <c r="H357" s="6">
        <v>464</v>
      </c>
      <c r="I357" s="6">
        <v>2459200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700000</v>
      </c>
      <c r="S357" s="3">
        <v>200000</v>
      </c>
    </row>
    <row r="358" spans="1:19" ht="19.5" customHeight="1">
      <c r="A358" s="1" t="s">
        <v>1208</v>
      </c>
      <c r="B358" s="39" t="s">
        <v>128</v>
      </c>
      <c r="C358" s="41"/>
      <c r="D358" s="2">
        <f>SUM(E358,G358,I358,K358,M358,O358,P358,Q358,R358,S358)</f>
        <v>3274400</v>
      </c>
      <c r="E358" s="3">
        <v>0</v>
      </c>
      <c r="F358" s="19">
        <v>0</v>
      </c>
      <c r="G358" s="3">
        <v>0</v>
      </c>
      <c r="H358" s="6">
        <v>448</v>
      </c>
      <c r="I358" s="6">
        <v>2374400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700000</v>
      </c>
      <c r="S358" s="3">
        <v>200000</v>
      </c>
    </row>
    <row r="359" spans="1:19" ht="19.5" customHeight="1">
      <c r="A359" s="1" t="s">
        <v>1209</v>
      </c>
      <c r="B359" s="39" t="s">
        <v>136</v>
      </c>
      <c r="C359" s="41"/>
      <c r="D359" s="2">
        <f>SUM(E359,G359,I359,K359,M359,O359,P359,Q359,R359,S359)</f>
        <v>3274400</v>
      </c>
      <c r="E359" s="3">
        <v>0</v>
      </c>
      <c r="F359" s="19">
        <v>0</v>
      </c>
      <c r="G359" s="3">
        <v>0</v>
      </c>
      <c r="H359" s="6">
        <v>448</v>
      </c>
      <c r="I359" s="6">
        <v>2374400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700000</v>
      </c>
      <c r="S359" s="3">
        <v>200000</v>
      </c>
    </row>
    <row r="360" spans="1:19" ht="19.5" customHeight="1">
      <c r="A360" s="1" t="s">
        <v>1210</v>
      </c>
      <c r="B360" s="39" t="s">
        <v>138</v>
      </c>
      <c r="C360" s="41"/>
      <c r="D360" s="2">
        <f>SUM(E360,G360,I360,K360,M360,O360,P360,Q360,R360,S360)</f>
        <v>3979300</v>
      </c>
      <c r="E360" s="3">
        <v>0</v>
      </c>
      <c r="F360" s="19">
        <v>0</v>
      </c>
      <c r="G360" s="3">
        <v>0</v>
      </c>
      <c r="H360" s="6">
        <v>581</v>
      </c>
      <c r="I360" s="6">
        <v>3079300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700000</v>
      </c>
      <c r="S360" s="3">
        <v>200000</v>
      </c>
    </row>
    <row r="361" spans="1:19" ht="19.5" customHeight="1">
      <c r="A361" s="1" t="s">
        <v>1211</v>
      </c>
      <c r="B361" s="39" t="s">
        <v>140</v>
      </c>
      <c r="C361" s="41"/>
      <c r="D361" s="2">
        <f>SUM(E361,G361,I361,K361,M361,O361,P361,Q361,R361,S361)</f>
        <v>3459900</v>
      </c>
      <c r="E361" s="3">
        <v>0</v>
      </c>
      <c r="F361" s="19">
        <v>0</v>
      </c>
      <c r="G361" s="3">
        <v>0</v>
      </c>
      <c r="H361" s="6">
        <v>483</v>
      </c>
      <c r="I361" s="6">
        <v>2559900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700000</v>
      </c>
      <c r="S361" s="3">
        <v>200000</v>
      </c>
    </row>
    <row r="362" spans="1:19" ht="39.75" customHeight="1">
      <c r="A362" s="60" t="s">
        <v>141</v>
      </c>
      <c r="B362" s="60"/>
      <c r="C362" s="44"/>
      <c r="D362" s="57">
        <f>SUM(D363)</f>
        <v>1525000</v>
      </c>
      <c r="E362" s="57">
        <f aca="true" t="shared" si="64" ref="E362:S362">SUM(E363)</f>
        <v>0</v>
      </c>
      <c r="F362" s="58">
        <f t="shared" si="64"/>
        <v>0</v>
      </c>
      <c r="G362" s="57">
        <f t="shared" si="64"/>
        <v>0</v>
      </c>
      <c r="H362" s="57">
        <f t="shared" si="64"/>
        <v>250</v>
      </c>
      <c r="I362" s="57">
        <f t="shared" si="64"/>
        <v>1325000</v>
      </c>
      <c r="J362" s="57">
        <f t="shared" si="64"/>
        <v>0</v>
      </c>
      <c r="K362" s="57">
        <f t="shared" si="64"/>
        <v>0</v>
      </c>
      <c r="L362" s="57">
        <f t="shared" si="64"/>
        <v>0</v>
      </c>
      <c r="M362" s="57">
        <f t="shared" si="64"/>
        <v>0</v>
      </c>
      <c r="N362" s="57">
        <f t="shared" si="64"/>
        <v>0</v>
      </c>
      <c r="O362" s="57">
        <f t="shared" si="64"/>
        <v>0</v>
      </c>
      <c r="P362" s="57">
        <f t="shared" si="64"/>
        <v>0</v>
      </c>
      <c r="Q362" s="57">
        <f t="shared" si="64"/>
        <v>0</v>
      </c>
      <c r="R362" s="57">
        <f t="shared" si="64"/>
        <v>0</v>
      </c>
      <c r="S362" s="57">
        <f t="shared" si="64"/>
        <v>200000</v>
      </c>
    </row>
    <row r="363" spans="1:19" ht="19.5" customHeight="1">
      <c r="A363" s="1" t="s">
        <v>1212</v>
      </c>
      <c r="B363" s="39" t="s">
        <v>143</v>
      </c>
      <c r="C363" s="41"/>
      <c r="D363" s="2">
        <f>SUM(E363,G363,I363,K363,M363,O363,P363,Q363,R363,S363)</f>
        <v>1525000</v>
      </c>
      <c r="E363" s="3">
        <v>0</v>
      </c>
      <c r="F363" s="19">
        <v>0</v>
      </c>
      <c r="G363" s="3">
        <v>0</v>
      </c>
      <c r="H363" s="6">
        <v>250</v>
      </c>
      <c r="I363" s="6">
        <v>1325000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200000</v>
      </c>
    </row>
    <row r="364" spans="1:19" ht="39.75" customHeight="1">
      <c r="A364" s="60" t="s">
        <v>149</v>
      </c>
      <c r="B364" s="60"/>
      <c r="C364" s="44"/>
      <c r="D364" s="57">
        <f>SUM(D365:D366)</f>
        <v>2925980</v>
      </c>
      <c r="E364" s="57">
        <f aca="true" t="shared" si="65" ref="E364:S364">SUM(E365:E366)</f>
        <v>0</v>
      </c>
      <c r="F364" s="58">
        <f t="shared" si="65"/>
        <v>0</v>
      </c>
      <c r="G364" s="57">
        <f t="shared" si="65"/>
        <v>0</v>
      </c>
      <c r="H364" s="57">
        <f t="shared" si="65"/>
        <v>476.6</v>
      </c>
      <c r="I364" s="57">
        <f t="shared" si="65"/>
        <v>2525980</v>
      </c>
      <c r="J364" s="57">
        <f t="shared" si="65"/>
        <v>0</v>
      </c>
      <c r="K364" s="57">
        <f t="shared" si="65"/>
        <v>0</v>
      </c>
      <c r="L364" s="57">
        <f t="shared" si="65"/>
        <v>0</v>
      </c>
      <c r="M364" s="57">
        <f t="shared" si="65"/>
        <v>0</v>
      </c>
      <c r="N364" s="57">
        <f t="shared" si="65"/>
        <v>0</v>
      </c>
      <c r="O364" s="57">
        <f t="shared" si="65"/>
        <v>0</v>
      </c>
      <c r="P364" s="57">
        <f t="shared" si="65"/>
        <v>0</v>
      </c>
      <c r="Q364" s="57">
        <f t="shared" si="65"/>
        <v>0</v>
      </c>
      <c r="R364" s="57">
        <f t="shared" si="65"/>
        <v>0</v>
      </c>
      <c r="S364" s="57">
        <f t="shared" si="65"/>
        <v>400000</v>
      </c>
    </row>
    <row r="365" spans="1:19" ht="19.5" customHeight="1">
      <c r="A365" s="1" t="s">
        <v>1213</v>
      </c>
      <c r="B365" s="37" t="s">
        <v>146</v>
      </c>
      <c r="C365" s="41"/>
      <c r="D365" s="2">
        <f>SUM(E365,G365,I365,K365,M365,O365,P365,Q365,R365,S365)</f>
        <v>877340</v>
      </c>
      <c r="E365" s="3">
        <v>0</v>
      </c>
      <c r="F365" s="19">
        <v>0</v>
      </c>
      <c r="G365" s="3">
        <v>0</v>
      </c>
      <c r="H365" s="3">
        <v>127.8</v>
      </c>
      <c r="I365" s="3">
        <v>677340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200000</v>
      </c>
    </row>
    <row r="366" spans="1:20" ht="19.5" customHeight="1">
      <c r="A366" s="41" t="s">
        <v>1214</v>
      </c>
      <c r="B366" s="37" t="s">
        <v>148</v>
      </c>
      <c r="C366" s="44"/>
      <c r="D366" s="2">
        <f>SUM(E366,G366,I366,K366,M366,O366,P366,Q366,R366,S366)</f>
        <v>2048640</v>
      </c>
      <c r="E366" s="6">
        <v>0</v>
      </c>
      <c r="F366" s="20">
        <v>0</v>
      </c>
      <c r="G366" s="6">
        <v>0</v>
      </c>
      <c r="H366" s="6">
        <v>348.8</v>
      </c>
      <c r="I366" s="6">
        <v>1848640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200000</v>
      </c>
      <c r="T366" s="32"/>
    </row>
    <row r="367" spans="1:19" ht="39.75" customHeight="1">
      <c r="A367" s="60" t="s">
        <v>152</v>
      </c>
      <c r="B367" s="60"/>
      <c r="C367" s="44"/>
      <c r="D367" s="57">
        <f>SUM(D368)</f>
        <v>2863422.5</v>
      </c>
      <c r="E367" s="57">
        <f aca="true" t="shared" si="66" ref="E367:S367">SUM(E368)</f>
        <v>757224</v>
      </c>
      <c r="F367" s="58">
        <f t="shared" si="66"/>
        <v>0</v>
      </c>
      <c r="G367" s="57">
        <f t="shared" si="66"/>
        <v>0</v>
      </c>
      <c r="H367" s="57">
        <f t="shared" si="66"/>
        <v>282</v>
      </c>
      <c r="I367" s="57">
        <f t="shared" si="66"/>
        <v>1353600</v>
      </c>
      <c r="J367" s="57">
        <f t="shared" si="66"/>
        <v>0</v>
      </c>
      <c r="K367" s="57">
        <f t="shared" si="66"/>
        <v>0</v>
      </c>
      <c r="L367" s="57">
        <f t="shared" si="66"/>
        <v>155.7</v>
      </c>
      <c r="M367" s="57">
        <f t="shared" si="66"/>
        <v>405598.5</v>
      </c>
      <c r="N367" s="57">
        <f t="shared" si="66"/>
        <v>70</v>
      </c>
      <c r="O367" s="57">
        <f t="shared" si="66"/>
        <v>147000</v>
      </c>
      <c r="P367" s="57">
        <f t="shared" si="66"/>
        <v>0</v>
      </c>
      <c r="Q367" s="57">
        <f t="shared" si="66"/>
        <v>0</v>
      </c>
      <c r="R367" s="57">
        <f t="shared" si="66"/>
        <v>0</v>
      </c>
      <c r="S367" s="57">
        <f t="shared" si="66"/>
        <v>200000</v>
      </c>
    </row>
    <row r="368" spans="1:20" ht="19.5" customHeight="1">
      <c r="A368" s="41" t="s">
        <v>1215</v>
      </c>
      <c r="B368" s="39" t="s">
        <v>150</v>
      </c>
      <c r="C368" s="44"/>
      <c r="D368" s="2">
        <f>SUM(E368,G368,I368,K368,M368,O368,P368,Q368,R368,S368)</f>
        <v>2863422.5</v>
      </c>
      <c r="E368" s="6">
        <v>757224</v>
      </c>
      <c r="F368" s="20">
        <v>0</v>
      </c>
      <c r="G368" s="6">
        <v>0</v>
      </c>
      <c r="H368" s="6">
        <v>282</v>
      </c>
      <c r="I368" s="6">
        <v>1353600</v>
      </c>
      <c r="J368" s="6">
        <v>0</v>
      </c>
      <c r="K368" s="6">
        <v>0</v>
      </c>
      <c r="L368" s="6">
        <v>155.7</v>
      </c>
      <c r="M368" s="6">
        <v>405598.5</v>
      </c>
      <c r="N368" s="6">
        <v>70</v>
      </c>
      <c r="O368" s="6">
        <v>147000</v>
      </c>
      <c r="P368" s="6">
        <v>0</v>
      </c>
      <c r="Q368" s="6">
        <v>0</v>
      </c>
      <c r="R368" s="6">
        <v>0</v>
      </c>
      <c r="S368" s="6">
        <v>200000</v>
      </c>
      <c r="T368" s="32"/>
    </row>
    <row r="369" spans="1:19" ht="39.75" customHeight="1">
      <c r="A369" s="60" t="s">
        <v>158</v>
      </c>
      <c r="B369" s="60"/>
      <c r="C369" s="44"/>
      <c r="D369" s="57">
        <f>SUM(D370:D371)</f>
        <v>5436590</v>
      </c>
      <c r="E369" s="57">
        <f aca="true" t="shared" si="67" ref="E369:S369">SUM(E370:E371)</f>
        <v>0</v>
      </c>
      <c r="F369" s="58">
        <f t="shared" si="67"/>
        <v>0</v>
      </c>
      <c r="G369" s="57">
        <f t="shared" si="67"/>
        <v>0</v>
      </c>
      <c r="H369" s="57">
        <f t="shared" si="67"/>
        <v>950.3</v>
      </c>
      <c r="I369" s="57">
        <f t="shared" si="67"/>
        <v>5036590</v>
      </c>
      <c r="J369" s="57">
        <f t="shared" si="67"/>
        <v>0</v>
      </c>
      <c r="K369" s="57">
        <f t="shared" si="67"/>
        <v>0</v>
      </c>
      <c r="L369" s="57">
        <f t="shared" si="67"/>
        <v>0</v>
      </c>
      <c r="M369" s="57">
        <f t="shared" si="67"/>
        <v>0</v>
      </c>
      <c r="N369" s="57">
        <f t="shared" si="67"/>
        <v>0</v>
      </c>
      <c r="O369" s="57">
        <f t="shared" si="67"/>
        <v>0</v>
      </c>
      <c r="P369" s="57">
        <f t="shared" si="67"/>
        <v>0</v>
      </c>
      <c r="Q369" s="57">
        <f t="shared" si="67"/>
        <v>0</v>
      </c>
      <c r="R369" s="57">
        <f t="shared" si="67"/>
        <v>0</v>
      </c>
      <c r="S369" s="57">
        <f t="shared" si="67"/>
        <v>400000</v>
      </c>
    </row>
    <row r="370" spans="1:19" ht="19.5" customHeight="1">
      <c r="A370" s="1" t="s">
        <v>1216</v>
      </c>
      <c r="B370" s="39" t="s">
        <v>154</v>
      </c>
      <c r="C370" s="41"/>
      <c r="D370" s="2">
        <f>SUM(E370,G370,I370,K370,M370,O370,P370,Q370,R370,S370)</f>
        <v>3150987</v>
      </c>
      <c r="E370" s="3">
        <v>0</v>
      </c>
      <c r="F370" s="19">
        <v>0</v>
      </c>
      <c r="G370" s="3">
        <v>0</v>
      </c>
      <c r="H370" s="3">
        <v>556.79</v>
      </c>
      <c r="I370" s="3">
        <v>2950987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200000</v>
      </c>
    </row>
    <row r="371" spans="1:19" ht="19.5" customHeight="1">
      <c r="A371" s="1" t="s">
        <v>1217</v>
      </c>
      <c r="B371" s="39" t="s">
        <v>155</v>
      </c>
      <c r="C371" s="41"/>
      <c r="D371" s="2">
        <f>SUM(E371,G371,I371,K371,M371,O371,P371,Q371,R371,S371)</f>
        <v>2285603</v>
      </c>
      <c r="E371" s="3">
        <v>0</v>
      </c>
      <c r="F371" s="19">
        <v>0</v>
      </c>
      <c r="G371" s="3">
        <v>0</v>
      </c>
      <c r="H371" s="3">
        <v>393.51</v>
      </c>
      <c r="I371" s="3">
        <v>2085603</v>
      </c>
      <c r="J371" s="3">
        <v>0</v>
      </c>
      <c r="K371" s="3">
        <v>0</v>
      </c>
      <c r="L371" s="3">
        <v>0</v>
      </c>
      <c r="M371" s="6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200000</v>
      </c>
    </row>
    <row r="372" spans="1:19" ht="39.75" customHeight="1">
      <c r="A372" s="60" t="s">
        <v>162</v>
      </c>
      <c r="B372" s="60"/>
      <c r="C372" s="44"/>
      <c r="D372" s="57">
        <f>SUM(D373:D374)</f>
        <v>2050000</v>
      </c>
      <c r="E372" s="57">
        <f aca="true" t="shared" si="68" ref="E372:S372">SUM(E373:E374)</f>
        <v>0</v>
      </c>
      <c r="F372" s="58">
        <f t="shared" si="68"/>
        <v>0</v>
      </c>
      <c r="G372" s="57">
        <f t="shared" si="68"/>
        <v>0</v>
      </c>
      <c r="H372" s="57">
        <f t="shared" si="68"/>
        <v>500</v>
      </c>
      <c r="I372" s="57">
        <f t="shared" si="68"/>
        <v>1650000</v>
      </c>
      <c r="J372" s="57">
        <f t="shared" si="68"/>
        <v>0</v>
      </c>
      <c r="K372" s="57">
        <f t="shared" si="68"/>
        <v>0</v>
      </c>
      <c r="L372" s="57">
        <f t="shared" si="68"/>
        <v>0</v>
      </c>
      <c r="M372" s="57">
        <f t="shared" si="68"/>
        <v>0</v>
      </c>
      <c r="N372" s="57">
        <f t="shared" si="68"/>
        <v>0</v>
      </c>
      <c r="O372" s="57">
        <f t="shared" si="68"/>
        <v>0</v>
      </c>
      <c r="P372" s="57">
        <f t="shared" si="68"/>
        <v>0</v>
      </c>
      <c r="Q372" s="57">
        <f t="shared" si="68"/>
        <v>0</v>
      </c>
      <c r="R372" s="57">
        <f t="shared" si="68"/>
        <v>0</v>
      </c>
      <c r="S372" s="57">
        <f t="shared" si="68"/>
        <v>400000</v>
      </c>
    </row>
    <row r="373" spans="1:19" ht="19.5" customHeight="1">
      <c r="A373" s="1" t="s">
        <v>1218</v>
      </c>
      <c r="B373" s="39" t="s">
        <v>166</v>
      </c>
      <c r="C373" s="41"/>
      <c r="D373" s="2">
        <f>SUM(E373,G373,I373,K373,M373,O373,P373,Q373,R373,S373)</f>
        <v>1025000</v>
      </c>
      <c r="E373" s="3">
        <v>0</v>
      </c>
      <c r="F373" s="19">
        <v>0</v>
      </c>
      <c r="G373" s="3">
        <v>0</v>
      </c>
      <c r="H373" s="3">
        <v>250</v>
      </c>
      <c r="I373" s="3">
        <v>825000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200000</v>
      </c>
    </row>
    <row r="374" spans="1:19" ht="19.5" customHeight="1">
      <c r="A374" s="1" t="s">
        <v>1219</v>
      </c>
      <c r="B374" s="39" t="s">
        <v>167</v>
      </c>
      <c r="C374" s="1"/>
      <c r="D374" s="2">
        <f>SUM(E374,G374,I374,K374,M374,O374,P374,Q374,R374,S374)</f>
        <v>1025000</v>
      </c>
      <c r="E374" s="3">
        <v>0</v>
      </c>
      <c r="F374" s="19">
        <v>0</v>
      </c>
      <c r="G374" s="3">
        <v>0</v>
      </c>
      <c r="H374" s="3">
        <v>250</v>
      </c>
      <c r="I374" s="3">
        <v>825000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200000</v>
      </c>
    </row>
    <row r="375" spans="1:19" ht="39.75" customHeight="1">
      <c r="A375" s="60" t="s">
        <v>168</v>
      </c>
      <c r="B375" s="60"/>
      <c r="C375" s="44"/>
      <c r="D375" s="57">
        <f>SUM(D376)</f>
        <v>2073656</v>
      </c>
      <c r="E375" s="57">
        <f aca="true" t="shared" si="69" ref="E375:S375">SUM(E376)</f>
        <v>0</v>
      </c>
      <c r="F375" s="58">
        <f t="shared" si="69"/>
        <v>0</v>
      </c>
      <c r="G375" s="57">
        <f t="shared" si="69"/>
        <v>0</v>
      </c>
      <c r="H375" s="57">
        <f t="shared" si="69"/>
        <v>353.52</v>
      </c>
      <c r="I375" s="57">
        <f t="shared" si="69"/>
        <v>1873656</v>
      </c>
      <c r="J375" s="57">
        <f t="shared" si="69"/>
        <v>0</v>
      </c>
      <c r="K375" s="57">
        <f t="shared" si="69"/>
        <v>0</v>
      </c>
      <c r="L375" s="57">
        <f t="shared" si="69"/>
        <v>0</v>
      </c>
      <c r="M375" s="57">
        <f t="shared" si="69"/>
        <v>0</v>
      </c>
      <c r="N375" s="57">
        <f t="shared" si="69"/>
        <v>0</v>
      </c>
      <c r="O375" s="57">
        <f t="shared" si="69"/>
        <v>0</v>
      </c>
      <c r="P375" s="57">
        <f t="shared" si="69"/>
        <v>0</v>
      </c>
      <c r="Q375" s="57">
        <f t="shared" si="69"/>
        <v>0</v>
      </c>
      <c r="R375" s="57">
        <f t="shared" si="69"/>
        <v>0</v>
      </c>
      <c r="S375" s="57">
        <f t="shared" si="69"/>
        <v>200000</v>
      </c>
    </row>
    <row r="376" spans="1:19" ht="19.5" customHeight="1">
      <c r="A376" s="1" t="s">
        <v>1220</v>
      </c>
      <c r="B376" s="39" t="s">
        <v>169</v>
      </c>
      <c r="C376" s="41"/>
      <c r="D376" s="2">
        <f>SUM(E376,G376,I376,K376,M376,O376,P376,Q376,R376,S376)</f>
        <v>2073656</v>
      </c>
      <c r="E376" s="3">
        <v>0</v>
      </c>
      <c r="F376" s="19">
        <v>0</v>
      </c>
      <c r="G376" s="3">
        <v>0</v>
      </c>
      <c r="H376" s="3">
        <v>353.52</v>
      </c>
      <c r="I376" s="3">
        <v>1873656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200000</v>
      </c>
    </row>
    <row r="377" spans="1:19" ht="39.75" customHeight="1">
      <c r="A377" s="60" t="s">
        <v>171</v>
      </c>
      <c r="B377" s="60"/>
      <c r="C377" s="44"/>
      <c r="D377" s="57">
        <f>SUM(D378:D379)</f>
        <v>2180800</v>
      </c>
      <c r="E377" s="57">
        <f aca="true" t="shared" si="70" ref="E377:S377">SUM(E378:E379)</f>
        <v>0</v>
      </c>
      <c r="F377" s="58">
        <f t="shared" si="70"/>
        <v>0</v>
      </c>
      <c r="G377" s="57">
        <f t="shared" si="70"/>
        <v>0</v>
      </c>
      <c r="H377" s="57">
        <f t="shared" si="70"/>
        <v>336</v>
      </c>
      <c r="I377" s="57">
        <f t="shared" si="70"/>
        <v>1780800</v>
      </c>
      <c r="J377" s="57">
        <f t="shared" si="70"/>
        <v>0</v>
      </c>
      <c r="K377" s="57">
        <f t="shared" si="70"/>
        <v>0</v>
      </c>
      <c r="L377" s="57">
        <f t="shared" si="70"/>
        <v>0</v>
      </c>
      <c r="M377" s="57">
        <f t="shared" si="70"/>
        <v>0</v>
      </c>
      <c r="N377" s="57">
        <f t="shared" si="70"/>
        <v>0</v>
      </c>
      <c r="O377" s="57">
        <f t="shared" si="70"/>
        <v>0</v>
      </c>
      <c r="P377" s="57">
        <f t="shared" si="70"/>
        <v>0</v>
      </c>
      <c r="Q377" s="57">
        <f t="shared" si="70"/>
        <v>0</v>
      </c>
      <c r="R377" s="57">
        <f t="shared" si="70"/>
        <v>0</v>
      </c>
      <c r="S377" s="57">
        <f t="shared" si="70"/>
        <v>400000</v>
      </c>
    </row>
    <row r="378" spans="1:19" ht="19.5" customHeight="1">
      <c r="A378" s="1" t="s">
        <v>1221</v>
      </c>
      <c r="B378" s="39" t="s">
        <v>172</v>
      </c>
      <c r="C378" s="41"/>
      <c r="D378" s="2">
        <f>SUM(E378,G378,I378,K378,M378,O378,P378,Q378,R378,S378)</f>
        <v>995000</v>
      </c>
      <c r="E378" s="3">
        <v>0</v>
      </c>
      <c r="F378" s="19">
        <v>0</v>
      </c>
      <c r="G378" s="3">
        <v>0</v>
      </c>
      <c r="H378" s="3">
        <v>150</v>
      </c>
      <c r="I378" s="3">
        <v>795000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200000</v>
      </c>
    </row>
    <row r="379" spans="1:19" ht="19.5" customHeight="1">
      <c r="A379" s="1" t="s">
        <v>1222</v>
      </c>
      <c r="B379" s="39" t="s">
        <v>173</v>
      </c>
      <c r="C379" s="41"/>
      <c r="D379" s="2">
        <f>SUM(E379,G379,I379,K379,M379,O379,P379,Q379,R379,S379)</f>
        <v>1185800</v>
      </c>
      <c r="E379" s="3">
        <v>0</v>
      </c>
      <c r="F379" s="19">
        <v>0</v>
      </c>
      <c r="G379" s="3">
        <v>0</v>
      </c>
      <c r="H379" s="3">
        <v>186</v>
      </c>
      <c r="I379" s="3">
        <v>985800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200000</v>
      </c>
    </row>
    <row r="380" spans="1:19" ht="39.75" customHeight="1">
      <c r="A380" s="60" t="s">
        <v>178</v>
      </c>
      <c r="B380" s="60"/>
      <c r="C380" s="44"/>
      <c r="D380" s="57">
        <f>SUM(D381:D383)</f>
        <v>7161400</v>
      </c>
      <c r="E380" s="57">
        <f aca="true" t="shared" si="71" ref="E380:S380">SUM(E381:E383)</f>
        <v>0</v>
      </c>
      <c r="F380" s="58">
        <f t="shared" si="71"/>
        <v>0</v>
      </c>
      <c r="G380" s="57">
        <f t="shared" si="71"/>
        <v>0</v>
      </c>
      <c r="H380" s="57">
        <f t="shared" si="71"/>
        <v>1238</v>
      </c>
      <c r="I380" s="57">
        <f t="shared" si="71"/>
        <v>6561400</v>
      </c>
      <c r="J380" s="57">
        <f t="shared" si="71"/>
        <v>0</v>
      </c>
      <c r="K380" s="57">
        <f t="shared" si="71"/>
        <v>0</v>
      </c>
      <c r="L380" s="57">
        <f t="shared" si="71"/>
        <v>0</v>
      </c>
      <c r="M380" s="57">
        <f t="shared" si="71"/>
        <v>0</v>
      </c>
      <c r="N380" s="57">
        <f t="shared" si="71"/>
        <v>0</v>
      </c>
      <c r="O380" s="57">
        <f t="shared" si="71"/>
        <v>0</v>
      </c>
      <c r="P380" s="57">
        <f t="shared" si="71"/>
        <v>0</v>
      </c>
      <c r="Q380" s="57">
        <f t="shared" si="71"/>
        <v>0</v>
      </c>
      <c r="R380" s="57">
        <f t="shared" si="71"/>
        <v>0</v>
      </c>
      <c r="S380" s="57">
        <f t="shared" si="71"/>
        <v>600000</v>
      </c>
    </row>
    <row r="381" spans="1:19" ht="19.5" customHeight="1">
      <c r="A381" s="1" t="s">
        <v>1223</v>
      </c>
      <c r="B381" s="39" t="s">
        <v>179</v>
      </c>
      <c r="C381" s="41"/>
      <c r="D381" s="2">
        <f>SUM(E381,G381,I381,K381,M381,O381,P381,Q381,R381,S381)</f>
        <v>2500200</v>
      </c>
      <c r="E381" s="3">
        <v>0</v>
      </c>
      <c r="F381" s="19">
        <v>0</v>
      </c>
      <c r="G381" s="3">
        <v>0</v>
      </c>
      <c r="H381" s="3">
        <v>434</v>
      </c>
      <c r="I381" s="3">
        <v>2300200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200000</v>
      </c>
    </row>
    <row r="382" spans="1:19" ht="19.5" customHeight="1">
      <c r="A382" s="1" t="s">
        <v>1224</v>
      </c>
      <c r="B382" s="39" t="s">
        <v>180</v>
      </c>
      <c r="C382" s="1"/>
      <c r="D382" s="2">
        <f>SUM(E382,G382,I382,K382,M382,O382,P382,Q382,R382,S382)</f>
        <v>2500200</v>
      </c>
      <c r="E382" s="3">
        <v>0</v>
      </c>
      <c r="F382" s="19">
        <v>0</v>
      </c>
      <c r="G382" s="3">
        <v>0</v>
      </c>
      <c r="H382" s="3">
        <v>434</v>
      </c>
      <c r="I382" s="3">
        <v>2300200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200000</v>
      </c>
    </row>
    <row r="383" spans="1:19" ht="19.5" customHeight="1">
      <c r="A383" s="1" t="s">
        <v>1225</v>
      </c>
      <c r="B383" s="39" t="s">
        <v>181</v>
      </c>
      <c r="C383" s="41"/>
      <c r="D383" s="2">
        <f>SUM(E383,G383,I383,K383,M383,O383,P383,Q383,R383,S383)</f>
        <v>2161000</v>
      </c>
      <c r="E383" s="3">
        <v>0</v>
      </c>
      <c r="F383" s="19">
        <v>0</v>
      </c>
      <c r="G383" s="3">
        <v>0</v>
      </c>
      <c r="H383" s="3">
        <v>370</v>
      </c>
      <c r="I383" s="3">
        <v>1961000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200000</v>
      </c>
    </row>
    <row r="384" spans="1:19" ht="39.75" customHeight="1">
      <c r="A384" s="60" t="s">
        <v>189</v>
      </c>
      <c r="B384" s="60"/>
      <c r="C384" s="44"/>
      <c r="D384" s="57">
        <f>SUM(D385)</f>
        <v>1467442</v>
      </c>
      <c r="E384" s="57">
        <f aca="true" t="shared" si="72" ref="E384:S384">SUM(E385)</f>
        <v>0</v>
      </c>
      <c r="F384" s="58">
        <f t="shared" si="72"/>
        <v>0</v>
      </c>
      <c r="G384" s="57">
        <f t="shared" si="72"/>
        <v>0</v>
      </c>
      <c r="H384" s="57">
        <f t="shared" si="72"/>
        <v>239.14</v>
      </c>
      <c r="I384" s="57">
        <f t="shared" si="72"/>
        <v>1267442</v>
      </c>
      <c r="J384" s="57">
        <f t="shared" si="72"/>
        <v>0</v>
      </c>
      <c r="K384" s="57">
        <f t="shared" si="72"/>
        <v>0</v>
      </c>
      <c r="L384" s="57">
        <f t="shared" si="72"/>
        <v>0</v>
      </c>
      <c r="M384" s="57">
        <f t="shared" si="72"/>
        <v>0</v>
      </c>
      <c r="N384" s="57">
        <f t="shared" si="72"/>
        <v>0</v>
      </c>
      <c r="O384" s="57">
        <f t="shared" si="72"/>
        <v>0</v>
      </c>
      <c r="P384" s="57">
        <f t="shared" si="72"/>
        <v>0</v>
      </c>
      <c r="Q384" s="57">
        <f t="shared" si="72"/>
        <v>0</v>
      </c>
      <c r="R384" s="57">
        <f t="shared" si="72"/>
        <v>0</v>
      </c>
      <c r="S384" s="57">
        <f t="shared" si="72"/>
        <v>200000</v>
      </c>
    </row>
    <row r="385" spans="1:19" ht="19.5" customHeight="1">
      <c r="A385" s="1" t="s">
        <v>1226</v>
      </c>
      <c r="B385" s="39" t="s">
        <v>191</v>
      </c>
      <c r="C385" s="41"/>
      <c r="D385" s="2">
        <f>SUM(E385,G385,I385,K385,M385,O385,P385,Q385,R385,S385)</f>
        <v>1467442</v>
      </c>
      <c r="E385" s="3">
        <v>0</v>
      </c>
      <c r="F385" s="19">
        <v>0</v>
      </c>
      <c r="G385" s="3">
        <v>0</v>
      </c>
      <c r="H385" s="3">
        <v>239.14</v>
      </c>
      <c r="I385" s="3">
        <v>1267442</v>
      </c>
      <c r="J385" s="3">
        <v>0</v>
      </c>
      <c r="K385" s="3">
        <v>0</v>
      </c>
      <c r="L385" s="3">
        <v>0</v>
      </c>
      <c r="M385" s="6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200000</v>
      </c>
    </row>
    <row r="386" spans="1:19" ht="39.75" customHeight="1">
      <c r="A386" s="60" t="s">
        <v>195</v>
      </c>
      <c r="B386" s="60"/>
      <c r="C386" s="44"/>
      <c r="D386" s="57">
        <f>SUM(D387:D401)</f>
        <v>78178963</v>
      </c>
      <c r="E386" s="57">
        <f aca="true" t="shared" si="73" ref="E386:S386">SUM(E387:E401)</f>
        <v>8102814</v>
      </c>
      <c r="F386" s="58">
        <f t="shared" si="73"/>
        <v>4</v>
      </c>
      <c r="G386" s="57">
        <f t="shared" si="73"/>
        <v>8600000</v>
      </c>
      <c r="H386" s="57">
        <f t="shared" si="73"/>
        <v>5144.700000000001</v>
      </c>
      <c r="I386" s="57">
        <f t="shared" si="73"/>
        <v>27266910</v>
      </c>
      <c r="J386" s="57">
        <f t="shared" si="73"/>
        <v>0</v>
      </c>
      <c r="K386" s="57">
        <f t="shared" si="73"/>
        <v>0</v>
      </c>
      <c r="L386" s="57">
        <f t="shared" si="73"/>
        <v>11711.8</v>
      </c>
      <c r="M386" s="57">
        <f t="shared" si="73"/>
        <v>30509239</v>
      </c>
      <c r="N386" s="57">
        <f t="shared" si="73"/>
        <v>0</v>
      </c>
      <c r="O386" s="57">
        <f t="shared" si="73"/>
        <v>0</v>
      </c>
      <c r="P386" s="57">
        <f t="shared" si="73"/>
        <v>0</v>
      </c>
      <c r="Q386" s="57">
        <f t="shared" si="73"/>
        <v>0</v>
      </c>
      <c r="R386" s="57">
        <f t="shared" si="73"/>
        <v>700000</v>
      </c>
      <c r="S386" s="57">
        <f t="shared" si="73"/>
        <v>3000000</v>
      </c>
    </row>
    <row r="387" spans="1:19" ht="19.5" customHeight="1">
      <c r="A387" s="1" t="s">
        <v>1227</v>
      </c>
      <c r="B387" s="50" t="s">
        <v>196</v>
      </c>
      <c r="C387" s="41"/>
      <c r="D387" s="2">
        <f aca="true" t="shared" si="74" ref="D387:D401">SUM(E387,G387,I387,K387,M387,O387,P387,Q387,R387,S387)</f>
        <v>26749492</v>
      </c>
      <c r="E387" s="3">
        <v>0</v>
      </c>
      <c r="F387" s="19">
        <v>4</v>
      </c>
      <c r="G387" s="3">
        <v>8600000</v>
      </c>
      <c r="H387" s="3">
        <v>0</v>
      </c>
      <c r="I387" s="3">
        <v>0</v>
      </c>
      <c r="J387" s="3">
        <v>0</v>
      </c>
      <c r="K387" s="3">
        <v>0</v>
      </c>
      <c r="L387" s="6">
        <v>6890.4</v>
      </c>
      <c r="M387" s="3">
        <f>L387*2605</f>
        <v>17949492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200000</v>
      </c>
    </row>
    <row r="388" spans="1:19" ht="19.5" customHeight="1">
      <c r="A388" s="1" t="s">
        <v>1228</v>
      </c>
      <c r="B388" s="37" t="s">
        <v>215</v>
      </c>
      <c r="C388" s="41"/>
      <c r="D388" s="2">
        <f t="shared" si="74"/>
        <v>2285713</v>
      </c>
      <c r="E388" s="3">
        <v>733683</v>
      </c>
      <c r="F388" s="19">
        <v>0</v>
      </c>
      <c r="G388" s="3">
        <v>0</v>
      </c>
      <c r="H388" s="3">
        <v>255.1</v>
      </c>
      <c r="I388" s="3">
        <f aca="true" t="shared" si="75" ref="I388:I399">H388*5300</f>
        <v>1352030</v>
      </c>
      <c r="J388" s="3">
        <v>0</v>
      </c>
      <c r="K388" s="3">
        <f>J388*410</f>
        <v>0</v>
      </c>
      <c r="L388" s="6">
        <v>0</v>
      </c>
      <c r="M388" s="3">
        <v>0</v>
      </c>
      <c r="N388" s="3">
        <f>N95</f>
        <v>0</v>
      </c>
      <c r="O388" s="3">
        <f>O95</f>
        <v>0</v>
      </c>
      <c r="P388" s="3">
        <v>0</v>
      </c>
      <c r="Q388" s="3">
        <f>Q95</f>
        <v>0</v>
      </c>
      <c r="R388" s="3">
        <v>0</v>
      </c>
      <c r="S388" s="3">
        <v>200000</v>
      </c>
    </row>
    <row r="389" spans="1:19" ht="19.5" customHeight="1">
      <c r="A389" s="1" t="s">
        <v>1229</v>
      </c>
      <c r="B389" s="37" t="s">
        <v>214</v>
      </c>
      <c r="C389" s="41"/>
      <c r="D389" s="2">
        <f t="shared" si="74"/>
        <v>2368228</v>
      </c>
      <c r="E389" s="3">
        <v>375945</v>
      </c>
      <c r="F389" s="19">
        <v>0</v>
      </c>
      <c r="G389" s="3">
        <v>0</v>
      </c>
      <c r="H389" s="3">
        <v>197.3</v>
      </c>
      <c r="I389" s="3">
        <f t="shared" si="75"/>
        <v>1045690.0000000001</v>
      </c>
      <c r="J389" s="3">
        <v>0</v>
      </c>
      <c r="K389" s="3">
        <v>0</v>
      </c>
      <c r="L389" s="3">
        <v>286.6</v>
      </c>
      <c r="M389" s="3">
        <f aca="true" t="shared" si="76" ref="M389:M398">L389*2605</f>
        <v>746593.0000000001</v>
      </c>
      <c r="N389" s="3">
        <f>N743</f>
        <v>0</v>
      </c>
      <c r="O389" s="3">
        <f>O743</f>
        <v>0</v>
      </c>
      <c r="P389" s="3">
        <v>0</v>
      </c>
      <c r="Q389" s="3">
        <f>Q743</f>
        <v>0</v>
      </c>
      <c r="R389" s="3">
        <v>0</v>
      </c>
      <c r="S389" s="3">
        <v>200000</v>
      </c>
    </row>
    <row r="390" spans="1:19" ht="19.5" customHeight="1">
      <c r="A390" s="1" t="s">
        <v>1230</v>
      </c>
      <c r="B390" s="37" t="s">
        <v>212</v>
      </c>
      <c r="C390" s="41"/>
      <c r="D390" s="2">
        <f t="shared" si="74"/>
        <v>2796581</v>
      </c>
      <c r="E390" s="3">
        <v>668880</v>
      </c>
      <c r="F390" s="19">
        <v>0</v>
      </c>
      <c r="G390" s="3">
        <v>0</v>
      </c>
      <c r="H390" s="3">
        <v>266.3</v>
      </c>
      <c r="I390" s="3">
        <f t="shared" si="75"/>
        <v>1411390</v>
      </c>
      <c r="J390" s="3">
        <v>0</v>
      </c>
      <c r="K390" s="3">
        <v>0</v>
      </c>
      <c r="L390" s="3">
        <v>198.2</v>
      </c>
      <c r="M390" s="3">
        <f t="shared" si="76"/>
        <v>516310.99999999994</v>
      </c>
      <c r="N390" s="3">
        <v>0</v>
      </c>
      <c r="O390" s="3">
        <v>0</v>
      </c>
      <c r="P390" s="3">
        <v>0</v>
      </c>
      <c r="Q390" s="3">
        <f>Q934</f>
        <v>0</v>
      </c>
      <c r="R390" s="3">
        <v>0</v>
      </c>
      <c r="S390" s="3">
        <v>200000</v>
      </c>
    </row>
    <row r="391" spans="1:19" ht="19.5" customHeight="1">
      <c r="A391" s="1" t="s">
        <v>1231</v>
      </c>
      <c r="B391" s="50" t="s">
        <v>213</v>
      </c>
      <c r="C391" s="41"/>
      <c r="D391" s="2">
        <f t="shared" si="74"/>
        <v>4348836</v>
      </c>
      <c r="E391" s="3">
        <v>672036</v>
      </c>
      <c r="F391" s="19">
        <v>0</v>
      </c>
      <c r="G391" s="3">
        <v>0</v>
      </c>
      <c r="H391" s="3">
        <v>656</v>
      </c>
      <c r="I391" s="3">
        <f t="shared" si="75"/>
        <v>3476800</v>
      </c>
      <c r="J391" s="3">
        <v>0</v>
      </c>
      <c r="K391" s="3">
        <v>0</v>
      </c>
      <c r="L391" s="3">
        <v>0</v>
      </c>
      <c r="M391" s="3">
        <f t="shared" si="76"/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200000</v>
      </c>
    </row>
    <row r="392" spans="1:19" ht="19.5" customHeight="1">
      <c r="A392" s="1" t="s">
        <v>1232</v>
      </c>
      <c r="B392" s="37" t="s">
        <v>219</v>
      </c>
      <c r="C392" s="41"/>
      <c r="D392" s="2">
        <f t="shared" si="74"/>
        <v>3696792</v>
      </c>
      <c r="E392" s="3">
        <v>350000</v>
      </c>
      <c r="F392" s="19">
        <v>0</v>
      </c>
      <c r="G392" s="3">
        <v>0</v>
      </c>
      <c r="H392" s="3">
        <v>346.8</v>
      </c>
      <c r="I392" s="3">
        <f t="shared" si="75"/>
        <v>1838040</v>
      </c>
      <c r="J392" s="3">
        <v>0</v>
      </c>
      <c r="K392" s="3">
        <f>J392*410</f>
        <v>0</v>
      </c>
      <c r="L392" s="3">
        <v>502.4</v>
      </c>
      <c r="M392" s="3">
        <f t="shared" si="76"/>
        <v>1308752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200000</v>
      </c>
    </row>
    <row r="393" spans="1:19" ht="19.5" customHeight="1">
      <c r="A393" s="1" t="s">
        <v>1233</v>
      </c>
      <c r="B393" s="50" t="s">
        <v>218</v>
      </c>
      <c r="C393" s="41"/>
      <c r="D393" s="2">
        <f t="shared" si="74"/>
        <v>6036127.5</v>
      </c>
      <c r="E393" s="3">
        <v>2427485</v>
      </c>
      <c r="F393" s="19">
        <v>0</v>
      </c>
      <c r="G393" s="3">
        <v>0</v>
      </c>
      <c r="H393" s="3">
        <v>0</v>
      </c>
      <c r="I393" s="3">
        <f t="shared" si="75"/>
        <v>0</v>
      </c>
      <c r="J393" s="3">
        <v>0</v>
      </c>
      <c r="K393" s="3">
        <v>0</v>
      </c>
      <c r="L393" s="3">
        <v>1308.5</v>
      </c>
      <c r="M393" s="3">
        <f t="shared" si="76"/>
        <v>3408642.5</v>
      </c>
      <c r="N393" s="3">
        <v>0</v>
      </c>
      <c r="O393" s="3">
        <v>0</v>
      </c>
      <c r="P393" s="3">
        <v>0</v>
      </c>
      <c r="Q393" s="3">
        <f>Q935</f>
        <v>0</v>
      </c>
      <c r="R393" s="3">
        <v>0</v>
      </c>
      <c r="S393" s="3">
        <v>200000</v>
      </c>
    </row>
    <row r="394" spans="1:19" ht="19.5" customHeight="1">
      <c r="A394" s="1" t="s">
        <v>1234</v>
      </c>
      <c r="B394" s="37" t="s">
        <v>216</v>
      </c>
      <c r="C394" s="41"/>
      <c r="D394" s="2">
        <f t="shared" si="74"/>
        <v>4703408.5</v>
      </c>
      <c r="E394" s="3">
        <v>840715</v>
      </c>
      <c r="F394" s="19">
        <v>0</v>
      </c>
      <c r="G394" s="3">
        <v>0</v>
      </c>
      <c r="H394" s="3">
        <v>368.3</v>
      </c>
      <c r="I394" s="3">
        <f t="shared" si="75"/>
        <v>1951990</v>
      </c>
      <c r="J394" s="3">
        <v>0</v>
      </c>
      <c r="K394" s="3">
        <v>0</v>
      </c>
      <c r="L394" s="6">
        <v>656.7</v>
      </c>
      <c r="M394" s="3">
        <f t="shared" si="76"/>
        <v>1710703.5000000002</v>
      </c>
      <c r="N394" s="3">
        <f>N937</f>
        <v>0</v>
      </c>
      <c r="O394" s="3">
        <f>O937</f>
        <v>0</v>
      </c>
      <c r="P394" s="3">
        <v>0</v>
      </c>
      <c r="Q394" s="3">
        <f>Q937</f>
        <v>0</v>
      </c>
      <c r="R394" s="3">
        <v>0</v>
      </c>
      <c r="S394" s="3">
        <v>200000</v>
      </c>
    </row>
    <row r="395" spans="1:19" ht="19.5" customHeight="1">
      <c r="A395" s="1" t="s">
        <v>1235</v>
      </c>
      <c r="B395" s="37" t="s">
        <v>217</v>
      </c>
      <c r="C395" s="41"/>
      <c r="D395" s="2">
        <f t="shared" si="74"/>
        <v>5058532.5</v>
      </c>
      <c r="E395" s="3">
        <v>1062300</v>
      </c>
      <c r="F395" s="19">
        <v>0</v>
      </c>
      <c r="G395" s="3">
        <v>0</v>
      </c>
      <c r="H395" s="3">
        <v>428</v>
      </c>
      <c r="I395" s="3">
        <f t="shared" si="75"/>
        <v>2268400</v>
      </c>
      <c r="J395" s="3">
        <v>0</v>
      </c>
      <c r="K395" s="3">
        <v>0</v>
      </c>
      <c r="L395" s="3">
        <v>586.5</v>
      </c>
      <c r="M395" s="3">
        <f t="shared" si="76"/>
        <v>1527832.5</v>
      </c>
      <c r="N395" s="3">
        <v>0</v>
      </c>
      <c r="O395" s="3">
        <v>0</v>
      </c>
      <c r="P395" s="3">
        <v>0</v>
      </c>
      <c r="Q395" s="3">
        <f>Q944</f>
        <v>0</v>
      </c>
      <c r="R395" s="3">
        <v>0</v>
      </c>
      <c r="S395" s="3">
        <v>200000</v>
      </c>
    </row>
    <row r="396" spans="1:19" ht="19.5" customHeight="1">
      <c r="A396" s="1" t="s">
        <v>1236</v>
      </c>
      <c r="B396" s="37" t="s">
        <v>220</v>
      </c>
      <c r="C396" s="41"/>
      <c r="D396" s="2">
        <f t="shared" si="74"/>
        <v>2096454</v>
      </c>
      <c r="E396" s="3">
        <v>320850</v>
      </c>
      <c r="F396" s="19">
        <v>0</v>
      </c>
      <c r="G396" s="3">
        <v>0</v>
      </c>
      <c r="H396" s="3">
        <v>163.2</v>
      </c>
      <c r="I396" s="3">
        <f t="shared" si="75"/>
        <v>864959.9999999999</v>
      </c>
      <c r="J396" s="3">
        <v>0</v>
      </c>
      <c r="K396" s="3">
        <f>J396*410</f>
        <v>0</v>
      </c>
      <c r="L396" s="3">
        <v>272.8</v>
      </c>
      <c r="M396" s="3">
        <f t="shared" si="76"/>
        <v>710644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200000</v>
      </c>
    </row>
    <row r="397" spans="1:19" ht="19.5" customHeight="1">
      <c r="A397" s="1" t="s">
        <v>1237</v>
      </c>
      <c r="B397" s="50" t="s">
        <v>221</v>
      </c>
      <c r="C397" s="41"/>
      <c r="D397" s="2">
        <f t="shared" si="74"/>
        <v>5084478</v>
      </c>
      <c r="E397" s="3">
        <v>0</v>
      </c>
      <c r="F397" s="19">
        <v>0</v>
      </c>
      <c r="G397" s="3">
        <v>0</v>
      </c>
      <c r="H397" s="3">
        <v>597.4</v>
      </c>
      <c r="I397" s="3">
        <f t="shared" si="75"/>
        <v>3166220</v>
      </c>
      <c r="J397" s="3">
        <v>0</v>
      </c>
      <c r="K397" s="3">
        <f>J397*410</f>
        <v>0</v>
      </c>
      <c r="L397" s="3">
        <v>659.6</v>
      </c>
      <c r="M397" s="3">
        <f t="shared" si="76"/>
        <v>1718258</v>
      </c>
      <c r="N397" s="3">
        <f aca="true" t="shared" si="77" ref="N397:Q398">N747</f>
        <v>0</v>
      </c>
      <c r="O397" s="3">
        <f t="shared" si="77"/>
        <v>0</v>
      </c>
      <c r="P397" s="3">
        <f t="shared" si="77"/>
        <v>0</v>
      </c>
      <c r="Q397" s="3">
        <f t="shared" si="77"/>
        <v>0</v>
      </c>
      <c r="R397" s="3">
        <v>0</v>
      </c>
      <c r="S397" s="3">
        <v>200000</v>
      </c>
    </row>
    <row r="398" spans="1:20" ht="19.5" customHeight="1">
      <c r="A398" s="1" t="s">
        <v>1238</v>
      </c>
      <c r="B398" s="50" t="s">
        <v>222</v>
      </c>
      <c r="C398" s="44"/>
      <c r="D398" s="2">
        <f t="shared" si="74"/>
        <v>3104360.5</v>
      </c>
      <c r="E398" s="3">
        <v>650920</v>
      </c>
      <c r="F398" s="19">
        <v>0</v>
      </c>
      <c r="G398" s="3">
        <v>0</v>
      </c>
      <c r="H398" s="3">
        <v>253.1</v>
      </c>
      <c r="I398" s="3">
        <f t="shared" si="75"/>
        <v>1341430</v>
      </c>
      <c r="J398" s="3">
        <v>0</v>
      </c>
      <c r="K398" s="3">
        <f>J398*410</f>
        <v>0</v>
      </c>
      <c r="L398" s="3">
        <v>350.1</v>
      </c>
      <c r="M398" s="3">
        <f t="shared" si="76"/>
        <v>912010.5000000001</v>
      </c>
      <c r="N398" s="3">
        <f t="shared" si="77"/>
        <v>0</v>
      </c>
      <c r="O398" s="3">
        <f t="shared" si="77"/>
        <v>0</v>
      </c>
      <c r="P398" s="3">
        <f t="shared" si="77"/>
        <v>0</v>
      </c>
      <c r="Q398" s="3">
        <f t="shared" si="77"/>
        <v>0</v>
      </c>
      <c r="R398" s="3">
        <v>0</v>
      </c>
      <c r="S398" s="3">
        <v>200000</v>
      </c>
      <c r="T398" s="32"/>
    </row>
    <row r="399" spans="1:19" ht="19.5" customHeight="1">
      <c r="A399" s="1" t="s">
        <v>1239</v>
      </c>
      <c r="B399" s="37" t="s">
        <v>223</v>
      </c>
      <c r="C399" s="41"/>
      <c r="D399" s="2">
        <f t="shared" si="74"/>
        <v>4777080</v>
      </c>
      <c r="E399" s="3">
        <v>0</v>
      </c>
      <c r="F399" s="19">
        <v>0</v>
      </c>
      <c r="G399" s="3">
        <v>0</v>
      </c>
      <c r="H399" s="3">
        <v>863.6</v>
      </c>
      <c r="I399" s="3">
        <f t="shared" si="75"/>
        <v>4577080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200000</v>
      </c>
    </row>
    <row r="400" spans="1:19" ht="19.5" customHeight="1">
      <c r="A400" s="1" t="s">
        <v>1240</v>
      </c>
      <c r="B400" s="50" t="s">
        <v>224</v>
      </c>
      <c r="C400" s="41"/>
      <c r="D400" s="2">
        <f t="shared" si="74"/>
        <v>900000</v>
      </c>
      <c r="E400" s="3">
        <v>0</v>
      </c>
      <c r="F400" s="19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f>L400*2605</f>
        <v>0</v>
      </c>
      <c r="N400" s="3">
        <f>N756</f>
        <v>0</v>
      </c>
      <c r="O400" s="3">
        <f>O756</f>
        <v>0</v>
      </c>
      <c r="P400" s="3">
        <f>P756</f>
        <v>0</v>
      </c>
      <c r="Q400" s="3">
        <f>Q756</f>
        <v>0</v>
      </c>
      <c r="R400" s="3">
        <v>700000</v>
      </c>
      <c r="S400" s="3">
        <v>200000</v>
      </c>
    </row>
    <row r="401" spans="1:19" ht="19.5" customHeight="1">
      <c r="A401" s="1" t="s">
        <v>1241</v>
      </c>
      <c r="B401" s="37" t="s">
        <v>225</v>
      </c>
      <c r="C401" s="41"/>
      <c r="D401" s="2">
        <f t="shared" si="74"/>
        <v>4172880</v>
      </c>
      <c r="E401" s="3">
        <v>0</v>
      </c>
      <c r="F401" s="19">
        <v>0</v>
      </c>
      <c r="G401" s="3">
        <v>0</v>
      </c>
      <c r="H401" s="3">
        <v>749.6</v>
      </c>
      <c r="I401" s="3">
        <f>H401*5300</f>
        <v>3972880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200000</v>
      </c>
    </row>
    <row r="402" spans="1:19" ht="39.75" customHeight="1">
      <c r="A402" s="60" t="s">
        <v>255</v>
      </c>
      <c r="B402" s="60"/>
      <c r="C402" s="44"/>
      <c r="D402" s="57">
        <f>SUM(D403:D405)</f>
        <v>16996285.4</v>
      </c>
      <c r="E402" s="57">
        <f aca="true" t="shared" si="78" ref="E402:S402">SUM(E403:E405)</f>
        <v>2966035.9</v>
      </c>
      <c r="F402" s="58">
        <f t="shared" si="78"/>
        <v>0</v>
      </c>
      <c r="G402" s="57">
        <f t="shared" si="78"/>
        <v>0</v>
      </c>
      <c r="H402" s="57">
        <f t="shared" si="78"/>
        <v>1315.67</v>
      </c>
      <c r="I402" s="57">
        <f t="shared" si="78"/>
        <v>6973051</v>
      </c>
      <c r="J402" s="57">
        <f t="shared" si="78"/>
        <v>0</v>
      </c>
      <c r="K402" s="57">
        <f t="shared" si="78"/>
        <v>0</v>
      </c>
      <c r="L402" s="57">
        <f t="shared" si="78"/>
        <v>1275.7</v>
      </c>
      <c r="M402" s="57">
        <f t="shared" si="78"/>
        <v>3323198.5</v>
      </c>
      <c r="N402" s="57">
        <f t="shared" si="78"/>
        <v>66</v>
      </c>
      <c r="O402" s="57">
        <f t="shared" si="78"/>
        <v>138600</v>
      </c>
      <c r="P402" s="57">
        <f t="shared" si="78"/>
        <v>1595400</v>
      </c>
      <c r="Q402" s="57">
        <f t="shared" si="78"/>
        <v>0</v>
      </c>
      <c r="R402" s="57">
        <f t="shared" si="78"/>
        <v>1400000</v>
      </c>
      <c r="S402" s="57">
        <f t="shared" si="78"/>
        <v>600000</v>
      </c>
    </row>
    <row r="403" spans="1:19" ht="19.5" customHeight="1">
      <c r="A403" s="1" t="s">
        <v>1242</v>
      </c>
      <c r="B403" s="39" t="s">
        <v>247</v>
      </c>
      <c r="C403" s="41"/>
      <c r="D403" s="2">
        <f>SUM(E403,G403,I403,K403,M403,O403,P403,Q403,R403,S403)</f>
        <v>6492711.5</v>
      </c>
      <c r="E403" s="3">
        <v>1219082</v>
      </c>
      <c r="F403" s="19">
        <v>0</v>
      </c>
      <c r="G403" s="3">
        <v>0</v>
      </c>
      <c r="H403" s="6">
        <v>410.85</v>
      </c>
      <c r="I403" s="6">
        <v>2177505</v>
      </c>
      <c r="J403" s="3">
        <v>0</v>
      </c>
      <c r="K403" s="3">
        <v>0</v>
      </c>
      <c r="L403" s="3">
        <v>476.9</v>
      </c>
      <c r="M403" s="3">
        <v>1242324.5</v>
      </c>
      <c r="N403" s="3">
        <v>0</v>
      </c>
      <c r="O403" s="3">
        <v>0</v>
      </c>
      <c r="P403" s="3">
        <v>953800</v>
      </c>
      <c r="Q403" s="3">
        <v>0</v>
      </c>
      <c r="R403" s="3">
        <v>700000</v>
      </c>
      <c r="S403" s="3">
        <v>200000</v>
      </c>
    </row>
    <row r="404" spans="1:20" ht="19.5" customHeight="1">
      <c r="A404" s="1" t="s">
        <v>1243</v>
      </c>
      <c r="B404" s="39" t="s">
        <v>248</v>
      </c>
      <c r="C404" s="44"/>
      <c r="D404" s="2">
        <f>SUM(E404,G404,I404,K404,M404,O404,P404,Q404,R404,S404)</f>
        <v>6239480.9</v>
      </c>
      <c r="E404" s="6">
        <v>1035600.9</v>
      </c>
      <c r="F404" s="20">
        <v>0</v>
      </c>
      <c r="G404" s="6">
        <v>0</v>
      </c>
      <c r="H404" s="6">
        <v>533.32</v>
      </c>
      <c r="I404" s="6">
        <v>2826596</v>
      </c>
      <c r="J404" s="6">
        <v>0</v>
      </c>
      <c r="K404" s="6">
        <v>0</v>
      </c>
      <c r="L404" s="6">
        <v>320.8</v>
      </c>
      <c r="M404" s="6">
        <v>835684</v>
      </c>
      <c r="N404" s="6">
        <v>0</v>
      </c>
      <c r="O404" s="6">
        <v>0</v>
      </c>
      <c r="P404" s="6">
        <v>641600</v>
      </c>
      <c r="Q404" s="6">
        <v>0</v>
      </c>
      <c r="R404" s="6">
        <v>700000</v>
      </c>
      <c r="S404" s="6">
        <v>200000</v>
      </c>
      <c r="T404" s="32"/>
    </row>
    <row r="405" spans="1:19" ht="19.5" customHeight="1">
      <c r="A405" s="1" t="s">
        <v>1244</v>
      </c>
      <c r="B405" s="39" t="s">
        <v>251</v>
      </c>
      <c r="C405" s="41"/>
      <c r="D405" s="2">
        <f>SUM(E405,G405,I405,K405,M405,O405,P405,Q405,R405,S405)</f>
        <v>4264093</v>
      </c>
      <c r="E405" s="3">
        <v>711353</v>
      </c>
      <c r="F405" s="19">
        <v>0</v>
      </c>
      <c r="G405" s="3">
        <v>0</v>
      </c>
      <c r="H405" s="3">
        <v>371.5</v>
      </c>
      <c r="I405" s="3">
        <v>1968950</v>
      </c>
      <c r="J405" s="3">
        <v>0</v>
      </c>
      <c r="K405" s="3">
        <v>0</v>
      </c>
      <c r="L405" s="3">
        <v>478</v>
      </c>
      <c r="M405" s="3">
        <v>1245190</v>
      </c>
      <c r="N405" s="3">
        <v>66</v>
      </c>
      <c r="O405" s="3">
        <v>138600</v>
      </c>
      <c r="P405" s="3">
        <v>0</v>
      </c>
      <c r="Q405" s="3">
        <v>0</v>
      </c>
      <c r="R405" s="3">
        <v>0</v>
      </c>
      <c r="S405" s="3">
        <v>200000</v>
      </c>
    </row>
    <row r="406" spans="1:19" ht="39.75" customHeight="1">
      <c r="A406" s="60" t="s">
        <v>259</v>
      </c>
      <c r="B406" s="60"/>
      <c r="C406" s="44"/>
      <c r="D406" s="57">
        <f aca="true" t="shared" si="79" ref="D406:S406">SUM(D407:D410)</f>
        <v>17991687.08</v>
      </c>
      <c r="E406" s="57">
        <f t="shared" si="79"/>
        <v>3558321.7800000003</v>
      </c>
      <c r="F406" s="58">
        <f t="shared" si="79"/>
        <v>0</v>
      </c>
      <c r="G406" s="57">
        <f t="shared" si="79"/>
        <v>0</v>
      </c>
      <c r="H406" s="57">
        <f t="shared" si="79"/>
        <v>996.55</v>
      </c>
      <c r="I406" s="57">
        <f t="shared" si="79"/>
        <v>4783440</v>
      </c>
      <c r="J406" s="57">
        <f t="shared" si="79"/>
        <v>0</v>
      </c>
      <c r="K406" s="57">
        <f t="shared" si="79"/>
        <v>0</v>
      </c>
      <c r="L406" s="57">
        <f t="shared" si="79"/>
        <v>1327.46</v>
      </c>
      <c r="M406" s="57">
        <f t="shared" si="79"/>
        <v>3458033.3</v>
      </c>
      <c r="N406" s="57">
        <f t="shared" si="79"/>
        <v>303.32</v>
      </c>
      <c r="O406" s="57">
        <f t="shared" si="79"/>
        <v>636972</v>
      </c>
      <c r="P406" s="57">
        <f t="shared" si="79"/>
        <v>2654920</v>
      </c>
      <c r="Q406" s="57">
        <f t="shared" si="79"/>
        <v>0</v>
      </c>
      <c r="R406" s="57">
        <f t="shared" si="79"/>
        <v>2100000</v>
      </c>
      <c r="S406" s="57">
        <f t="shared" si="79"/>
        <v>800000</v>
      </c>
    </row>
    <row r="407" spans="1:19" ht="19.5" customHeight="1">
      <c r="A407" s="1" t="s">
        <v>1245</v>
      </c>
      <c r="B407" s="39" t="s">
        <v>260</v>
      </c>
      <c r="C407" s="41"/>
      <c r="D407" s="2">
        <f>SUM(E407,G407,I407,K407,M407,O407,P407,Q407,R407,S407)</f>
        <v>7735286.88</v>
      </c>
      <c r="E407" s="3">
        <v>1248788.58</v>
      </c>
      <c r="F407" s="19">
        <v>0</v>
      </c>
      <c r="G407" s="3">
        <v>0</v>
      </c>
      <c r="H407" s="3">
        <v>679.36</v>
      </c>
      <c r="I407" s="3">
        <v>3260928</v>
      </c>
      <c r="J407" s="3">
        <v>0</v>
      </c>
      <c r="K407" s="3">
        <v>0</v>
      </c>
      <c r="L407" s="3">
        <v>464.46</v>
      </c>
      <c r="M407" s="3">
        <v>1209918.3</v>
      </c>
      <c r="N407" s="3">
        <v>88.92</v>
      </c>
      <c r="O407" s="3">
        <v>186732</v>
      </c>
      <c r="P407" s="3">
        <v>928920</v>
      </c>
      <c r="Q407" s="3">
        <v>0</v>
      </c>
      <c r="R407" s="3">
        <v>700000</v>
      </c>
      <c r="S407" s="3">
        <v>200000</v>
      </c>
    </row>
    <row r="408" spans="1:19" ht="19.5" customHeight="1">
      <c r="A408" s="1" t="s">
        <v>1246</v>
      </c>
      <c r="B408" s="39" t="s">
        <v>261</v>
      </c>
      <c r="C408" s="41"/>
      <c r="D408" s="2">
        <f>SUM(E408,G408,I408,K408,M408,O408,P408,Q408,R408,S408)</f>
        <v>4605548.7</v>
      </c>
      <c r="E408" s="3">
        <v>1354508.7</v>
      </c>
      <c r="F408" s="19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470</v>
      </c>
      <c r="M408" s="3">
        <v>1224350</v>
      </c>
      <c r="N408" s="3">
        <v>88.9</v>
      </c>
      <c r="O408" s="3">
        <v>186690</v>
      </c>
      <c r="P408" s="3">
        <v>940000</v>
      </c>
      <c r="Q408" s="3">
        <v>0</v>
      </c>
      <c r="R408" s="3">
        <v>700000</v>
      </c>
      <c r="S408" s="3">
        <v>200000</v>
      </c>
    </row>
    <row r="409" spans="1:19" ht="19.5" customHeight="1">
      <c r="A409" s="1" t="s">
        <v>1247</v>
      </c>
      <c r="B409" s="39" t="s">
        <v>263</v>
      </c>
      <c r="C409" s="41"/>
      <c r="D409" s="2">
        <f>SUM(E409,G409,I409,K409,M409,O409,P409,Q409,R409,S409)</f>
        <v>325580</v>
      </c>
      <c r="E409" s="3">
        <v>0</v>
      </c>
      <c r="F409" s="19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59.8</v>
      </c>
      <c r="O409" s="3">
        <v>125580</v>
      </c>
      <c r="P409" s="3">
        <v>0</v>
      </c>
      <c r="Q409" s="3">
        <v>0</v>
      </c>
      <c r="R409" s="3">
        <v>0</v>
      </c>
      <c r="S409" s="3">
        <v>200000</v>
      </c>
    </row>
    <row r="410" spans="1:19" ht="19.5" customHeight="1">
      <c r="A410" s="1" t="s">
        <v>1248</v>
      </c>
      <c r="B410" s="39" t="s">
        <v>269</v>
      </c>
      <c r="C410" s="41"/>
      <c r="D410" s="2">
        <f>SUM(E410,G410,I410,K410,M410,O410,P410,Q410,R410,S410)</f>
        <v>5325271.5</v>
      </c>
      <c r="E410" s="3">
        <v>955024.5</v>
      </c>
      <c r="F410" s="19">
        <v>0</v>
      </c>
      <c r="G410" s="3">
        <v>0</v>
      </c>
      <c r="H410" s="3">
        <v>317.19</v>
      </c>
      <c r="I410" s="3">
        <v>1522512</v>
      </c>
      <c r="J410" s="3">
        <v>0</v>
      </c>
      <c r="K410" s="3">
        <v>0</v>
      </c>
      <c r="L410" s="3">
        <v>393</v>
      </c>
      <c r="M410" s="3">
        <v>1023765</v>
      </c>
      <c r="N410" s="3">
        <v>65.7</v>
      </c>
      <c r="O410" s="3">
        <v>137970</v>
      </c>
      <c r="P410" s="3">
        <v>786000</v>
      </c>
      <c r="Q410" s="3">
        <v>0</v>
      </c>
      <c r="R410" s="3">
        <v>700000</v>
      </c>
      <c r="S410" s="3">
        <v>200000</v>
      </c>
    </row>
    <row r="411" spans="1:19" ht="39.75" customHeight="1">
      <c r="A411" s="60" t="s">
        <v>279</v>
      </c>
      <c r="B411" s="60"/>
      <c r="C411" s="44"/>
      <c r="D411" s="57">
        <f>SUM(D412)</f>
        <v>11600466</v>
      </c>
      <c r="E411" s="57">
        <f aca="true" t="shared" si="80" ref="E411:S411">SUM(E412)</f>
        <v>2338414.5</v>
      </c>
      <c r="F411" s="58">
        <f t="shared" si="80"/>
        <v>0</v>
      </c>
      <c r="G411" s="57">
        <f t="shared" si="80"/>
        <v>0</v>
      </c>
      <c r="H411" s="57">
        <f t="shared" si="80"/>
        <v>756.3</v>
      </c>
      <c r="I411" s="57">
        <f t="shared" si="80"/>
        <v>3630240</v>
      </c>
      <c r="J411" s="57">
        <f t="shared" si="80"/>
        <v>0</v>
      </c>
      <c r="K411" s="57">
        <f t="shared" si="80"/>
        <v>0</v>
      </c>
      <c r="L411" s="57">
        <f t="shared" si="80"/>
        <v>646.3</v>
      </c>
      <c r="M411" s="57">
        <f t="shared" si="80"/>
        <v>1683611.5</v>
      </c>
      <c r="N411" s="57">
        <f t="shared" si="80"/>
        <v>836</v>
      </c>
      <c r="O411" s="57">
        <f t="shared" si="80"/>
        <v>1755600</v>
      </c>
      <c r="P411" s="57">
        <f t="shared" si="80"/>
        <v>1292600</v>
      </c>
      <c r="Q411" s="57">
        <f t="shared" si="80"/>
        <v>0</v>
      </c>
      <c r="R411" s="57">
        <f t="shared" si="80"/>
        <v>700000</v>
      </c>
      <c r="S411" s="57">
        <f t="shared" si="80"/>
        <v>200000</v>
      </c>
    </row>
    <row r="412" spans="1:19" ht="19.5" customHeight="1">
      <c r="A412" s="1" t="s">
        <v>1249</v>
      </c>
      <c r="B412" s="39" t="s">
        <v>275</v>
      </c>
      <c r="C412" s="41"/>
      <c r="D412" s="2">
        <f>SUM(E412,G412,I412,K412,M412,O412,P412,Q412,R412,S412)</f>
        <v>11600466</v>
      </c>
      <c r="E412" s="3">
        <v>2338414.5</v>
      </c>
      <c r="F412" s="19">
        <v>0</v>
      </c>
      <c r="G412" s="3">
        <v>0</v>
      </c>
      <c r="H412" s="3">
        <v>756.3</v>
      </c>
      <c r="I412" s="3">
        <v>3630240</v>
      </c>
      <c r="J412" s="3">
        <v>0</v>
      </c>
      <c r="K412" s="3">
        <v>0</v>
      </c>
      <c r="L412" s="3">
        <v>646.3</v>
      </c>
      <c r="M412" s="3">
        <v>1683611.5</v>
      </c>
      <c r="N412" s="3">
        <v>836</v>
      </c>
      <c r="O412" s="3">
        <v>1755600</v>
      </c>
      <c r="P412" s="3">
        <v>1292600</v>
      </c>
      <c r="Q412" s="3">
        <v>0</v>
      </c>
      <c r="R412" s="3">
        <v>700000</v>
      </c>
      <c r="S412" s="3">
        <v>200000</v>
      </c>
    </row>
    <row r="413" spans="1:19" ht="39.75" customHeight="1">
      <c r="A413" s="60" t="s">
        <v>305</v>
      </c>
      <c r="B413" s="60"/>
      <c r="C413" s="44"/>
      <c r="D413" s="57">
        <f>SUM(D414:D421)</f>
        <v>88814865.94999999</v>
      </c>
      <c r="E413" s="57">
        <f aca="true" t="shared" si="81" ref="E413:S413">SUM(E414:E421)</f>
        <v>24382976.85</v>
      </c>
      <c r="F413" s="58">
        <f t="shared" si="81"/>
        <v>0</v>
      </c>
      <c r="G413" s="57">
        <f t="shared" si="81"/>
        <v>0</v>
      </c>
      <c r="H413" s="57">
        <f t="shared" si="81"/>
        <v>4254.3</v>
      </c>
      <c r="I413" s="57">
        <f t="shared" si="81"/>
        <v>20265590</v>
      </c>
      <c r="J413" s="57">
        <f t="shared" si="81"/>
        <v>813.1</v>
      </c>
      <c r="K413" s="57">
        <f t="shared" si="81"/>
        <v>2357990</v>
      </c>
      <c r="L413" s="57">
        <f t="shared" si="81"/>
        <v>8275.42</v>
      </c>
      <c r="M413" s="57">
        <f t="shared" si="81"/>
        <v>21557469.1</v>
      </c>
      <c r="N413" s="57">
        <f t="shared" si="81"/>
        <v>0</v>
      </c>
      <c r="O413" s="57">
        <f t="shared" si="81"/>
        <v>0</v>
      </c>
      <c r="P413" s="57">
        <f t="shared" si="81"/>
        <v>16550840</v>
      </c>
      <c r="Q413" s="57">
        <f t="shared" si="81"/>
        <v>0</v>
      </c>
      <c r="R413" s="57">
        <f t="shared" si="81"/>
        <v>2100000</v>
      </c>
      <c r="S413" s="57">
        <f t="shared" si="81"/>
        <v>1600000</v>
      </c>
    </row>
    <row r="414" spans="1:19" ht="19.5" customHeight="1">
      <c r="A414" s="1" t="s">
        <v>1250</v>
      </c>
      <c r="B414" s="51" t="s">
        <v>288</v>
      </c>
      <c r="C414" s="41"/>
      <c r="D414" s="2">
        <f aca="true" t="shared" si="82" ref="D414:D421">SUM(E414,G414,I414,K414,M414,O414,P414,Q414,R414,S414)</f>
        <v>3706801.31</v>
      </c>
      <c r="E414" s="3">
        <v>788241.06</v>
      </c>
      <c r="F414" s="19">
        <v>0</v>
      </c>
      <c r="G414" s="3">
        <v>0</v>
      </c>
      <c r="H414" s="3">
        <v>282.3</v>
      </c>
      <c r="I414" s="3">
        <v>931590</v>
      </c>
      <c r="J414" s="3">
        <v>0</v>
      </c>
      <c r="K414" s="3">
        <v>0</v>
      </c>
      <c r="L414" s="3">
        <v>388.05</v>
      </c>
      <c r="M414" s="3">
        <v>1010870.25</v>
      </c>
      <c r="N414" s="3">
        <v>0</v>
      </c>
      <c r="O414" s="3">
        <v>0</v>
      </c>
      <c r="P414" s="3">
        <v>776100</v>
      </c>
      <c r="Q414" s="3">
        <v>0</v>
      </c>
      <c r="R414" s="3">
        <v>0</v>
      </c>
      <c r="S414" s="3">
        <v>200000</v>
      </c>
    </row>
    <row r="415" spans="1:19" ht="19.5" customHeight="1">
      <c r="A415" s="1" t="s">
        <v>1251</v>
      </c>
      <c r="B415" s="51" t="s">
        <v>289</v>
      </c>
      <c r="C415" s="41"/>
      <c r="D415" s="2">
        <f t="shared" si="82"/>
        <v>10456133.6</v>
      </c>
      <c r="E415" s="3">
        <v>3875433.6</v>
      </c>
      <c r="F415" s="19">
        <v>0</v>
      </c>
      <c r="G415" s="3">
        <v>0</v>
      </c>
      <c r="H415" s="3">
        <v>0</v>
      </c>
      <c r="I415" s="3">
        <v>0</v>
      </c>
      <c r="J415" s="3">
        <v>72.4</v>
      </c>
      <c r="K415" s="3">
        <v>209960</v>
      </c>
      <c r="L415" s="3">
        <v>1188</v>
      </c>
      <c r="M415" s="3">
        <v>3094740</v>
      </c>
      <c r="N415" s="3">
        <v>0</v>
      </c>
      <c r="O415" s="3">
        <v>0</v>
      </c>
      <c r="P415" s="3">
        <v>2376000</v>
      </c>
      <c r="Q415" s="3">
        <v>0</v>
      </c>
      <c r="R415" s="3">
        <v>700000</v>
      </c>
      <c r="S415" s="3">
        <v>200000</v>
      </c>
    </row>
    <row r="416" spans="1:19" ht="19.5" customHeight="1">
      <c r="A416" s="1" t="s">
        <v>1252</v>
      </c>
      <c r="B416" s="51" t="s">
        <v>290</v>
      </c>
      <c r="C416" s="41"/>
      <c r="D416" s="2">
        <f t="shared" si="82"/>
        <v>6272040.8</v>
      </c>
      <c r="E416" s="3">
        <v>1618809</v>
      </c>
      <c r="F416" s="19">
        <v>0</v>
      </c>
      <c r="G416" s="3">
        <v>0</v>
      </c>
      <c r="H416" s="3">
        <v>563.6</v>
      </c>
      <c r="I416" s="3">
        <v>1859880</v>
      </c>
      <c r="J416" s="3">
        <v>0</v>
      </c>
      <c r="K416" s="3">
        <v>0</v>
      </c>
      <c r="L416" s="3">
        <v>563.16</v>
      </c>
      <c r="M416" s="3">
        <v>1467031.8</v>
      </c>
      <c r="N416" s="3">
        <v>0</v>
      </c>
      <c r="O416" s="3">
        <v>0</v>
      </c>
      <c r="P416" s="3">
        <v>1126320</v>
      </c>
      <c r="Q416" s="3">
        <v>0</v>
      </c>
      <c r="R416" s="3">
        <v>0</v>
      </c>
      <c r="S416" s="3">
        <v>200000</v>
      </c>
    </row>
    <row r="417" spans="1:19" ht="19.5" customHeight="1">
      <c r="A417" s="1" t="s">
        <v>1253</v>
      </c>
      <c r="B417" s="51" t="s">
        <v>291</v>
      </c>
      <c r="C417" s="41"/>
      <c r="D417" s="2">
        <f t="shared" si="82"/>
        <v>14454272.95</v>
      </c>
      <c r="E417" s="3">
        <v>3888296.7</v>
      </c>
      <c r="F417" s="19">
        <v>0</v>
      </c>
      <c r="G417" s="3">
        <v>0</v>
      </c>
      <c r="H417" s="3">
        <v>879.1</v>
      </c>
      <c r="I417" s="3">
        <v>4659230</v>
      </c>
      <c r="J417" s="3">
        <v>0</v>
      </c>
      <c r="K417" s="3">
        <v>0</v>
      </c>
      <c r="L417" s="3">
        <v>1239.25</v>
      </c>
      <c r="M417" s="3">
        <v>3228246.25</v>
      </c>
      <c r="N417" s="3">
        <v>0</v>
      </c>
      <c r="O417" s="3">
        <v>0</v>
      </c>
      <c r="P417" s="3">
        <v>2478500</v>
      </c>
      <c r="Q417" s="3">
        <v>0</v>
      </c>
      <c r="R417" s="3">
        <v>0</v>
      </c>
      <c r="S417" s="3">
        <v>200000</v>
      </c>
    </row>
    <row r="418" spans="1:19" ht="19.5" customHeight="1">
      <c r="A418" s="1" t="s">
        <v>1254</v>
      </c>
      <c r="B418" s="51" t="s">
        <v>292</v>
      </c>
      <c r="C418" s="41"/>
      <c r="D418" s="2">
        <f t="shared" si="82"/>
        <v>7406980.9399999995</v>
      </c>
      <c r="E418" s="3">
        <v>1652835.54</v>
      </c>
      <c r="F418" s="19">
        <v>0</v>
      </c>
      <c r="G418" s="3">
        <v>0</v>
      </c>
      <c r="H418" s="3">
        <v>560.1</v>
      </c>
      <c r="I418" s="3">
        <v>2968530</v>
      </c>
      <c r="J418" s="3">
        <v>0</v>
      </c>
      <c r="K418" s="3">
        <v>0</v>
      </c>
      <c r="L418" s="3">
        <v>561.48</v>
      </c>
      <c r="M418" s="3">
        <v>1462655.4</v>
      </c>
      <c r="N418" s="3">
        <v>0</v>
      </c>
      <c r="O418" s="3">
        <v>0</v>
      </c>
      <c r="P418" s="3">
        <v>1122960</v>
      </c>
      <c r="Q418" s="3">
        <v>0</v>
      </c>
      <c r="R418" s="3">
        <v>0</v>
      </c>
      <c r="S418" s="3">
        <v>200000</v>
      </c>
    </row>
    <row r="419" spans="1:19" ht="19.5" customHeight="1">
      <c r="A419" s="1" t="s">
        <v>1255</v>
      </c>
      <c r="B419" s="51" t="s">
        <v>294</v>
      </c>
      <c r="C419" s="41"/>
      <c r="D419" s="2">
        <f t="shared" si="82"/>
        <v>3778652.9</v>
      </c>
      <c r="E419" s="3">
        <v>1213985.4</v>
      </c>
      <c r="F419" s="19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513.5</v>
      </c>
      <c r="M419" s="3">
        <v>1337667.5</v>
      </c>
      <c r="N419" s="3">
        <v>0</v>
      </c>
      <c r="O419" s="3">
        <v>0</v>
      </c>
      <c r="P419" s="3">
        <v>1027000</v>
      </c>
      <c r="Q419" s="3">
        <v>0</v>
      </c>
      <c r="R419" s="3">
        <v>0</v>
      </c>
      <c r="S419" s="3">
        <v>200000</v>
      </c>
    </row>
    <row r="420" spans="1:19" ht="19.5" customHeight="1">
      <c r="A420" s="1" t="s">
        <v>1256</v>
      </c>
      <c r="B420" s="51" t="s">
        <v>295</v>
      </c>
      <c r="C420" s="41"/>
      <c r="D420" s="2">
        <f t="shared" si="82"/>
        <v>17183532.6</v>
      </c>
      <c r="E420" s="3">
        <v>4489585.95</v>
      </c>
      <c r="F420" s="19">
        <v>0</v>
      </c>
      <c r="G420" s="3">
        <v>0</v>
      </c>
      <c r="H420" s="3">
        <v>788.4</v>
      </c>
      <c r="I420" s="3">
        <v>4178520</v>
      </c>
      <c r="J420" s="3">
        <v>0</v>
      </c>
      <c r="K420" s="3">
        <v>0</v>
      </c>
      <c r="L420" s="3">
        <v>1653.73</v>
      </c>
      <c r="M420" s="3">
        <v>4307966.65</v>
      </c>
      <c r="N420" s="3">
        <v>0</v>
      </c>
      <c r="O420" s="3">
        <v>0</v>
      </c>
      <c r="P420" s="3">
        <v>3307460</v>
      </c>
      <c r="Q420" s="3">
        <v>0</v>
      </c>
      <c r="R420" s="3">
        <v>700000</v>
      </c>
      <c r="S420" s="3">
        <v>200000</v>
      </c>
    </row>
    <row r="421" spans="1:19" ht="19.5" customHeight="1">
      <c r="A421" s="1" t="s">
        <v>1257</v>
      </c>
      <c r="B421" s="51" t="s">
        <v>297</v>
      </c>
      <c r="C421" s="41"/>
      <c r="D421" s="2">
        <f t="shared" si="82"/>
        <v>25556450.85</v>
      </c>
      <c r="E421" s="3">
        <v>6855789.6</v>
      </c>
      <c r="F421" s="19">
        <v>0</v>
      </c>
      <c r="G421" s="3">
        <v>0</v>
      </c>
      <c r="H421" s="3">
        <v>1180.8</v>
      </c>
      <c r="I421" s="3">
        <v>5667840</v>
      </c>
      <c r="J421" s="3">
        <v>740.7</v>
      </c>
      <c r="K421" s="3">
        <v>2148030</v>
      </c>
      <c r="L421" s="3">
        <v>2168.25</v>
      </c>
      <c r="M421" s="3">
        <v>5648291.25</v>
      </c>
      <c r="N421" s="3">
        <v>0</v>
      </c>
      <c r="O421" s="3">
        <v>0</v>
      </c>
      <c r="P421" s="3">
        <v>4336500</v>
      </c>
      <c r="Q421" s="3">
        <v>0</v>
      </c>
      <c r="R421" s="3">
        <v>700000</v>
      </c>
      <c r="S421" s="3">
        <v>200000</v>
      </c>
    </row>
    <row r="422" spans="1:19" ht="39.75" customHeight="1">
      <c r="A422" s="60" t="s">
        <v>311</v>
      </c>
      <c r="B422" s="60"/>
      <c r="C422" s="44"/>
      <c r="D422" s="57">
        <f>SUM(D423:D424)</f>
        <v>7576576</v>
      </c>
      <c r="E422" s="57">
        <f aca="true" t="shared" si="83" ref="E422:S422">SUM(E423:E424)</f>
        <v>0</v>
      </c>
      <c r="F422" s="58">
        <f t="shared" si="83"/>
        <v>0</v>
      </c>
      <c r="G422" s="57">
        <f t="shared" si="83"/>
        <v>0</v>
      </c>
      <c r="H422" s="57">
        <f t="shared" si="83"/>
        <v>1089.92</v>
      </c>
      <c r="I422" s="57">
        <f t="shared" si="83"/>
        <v>5776576</v>
      </c>
      <c r="J422" s="57">
        <f t="shared" si="83"/>
        <v>0</v>
      </c>
      <c r="K422" s="57">
        <f t="shared" si="83"/>
        <v>0</v>
      </c>
      <c r="L422" s="57">
        <f t="shared" si="83"/>
        <v>0</v>
      </c>
      <c r="M422" s="57">
        <f t="shared" si="83"/>
        <v>0</v>
      </c>
      <c r="N422" s="57">
        <f t="shared" si="83"/>
        <v>0</v>
      </c>
      <c r="O422" s="57">
        <f t="shared" si="83"/>
        <v>0</v>
      </c>
      <c r="P422" s="57">
        <f t="shared" si="83"/>
        <v>0</v>
      </c>
      <c r="Q422" s="57">
        <f t="shared" si="83"/>
        <v>0</v>
      </c>
      <c r="R422" s="57">
        <f t="shared" si="83"/>
        <v>1400000</v>
      </c>
      <c r="S422" s="57">
        <f t="shared" si="83"/>
        <v>400000</v>
      </c>
    </row>
    <row r="423" spans="1:19" ht="19.5" customHeight="1">
      <c r="A423" s="1" t="s">
        <v>1258</v>
      </c>
      <c r="B423" s="51" t="s">
        <v>312</v>
      </c>
      <c r="C423" s="41"/>
      <c r="D423" s="2">
        <f>SUM(E423,G423,I423,K423,M423,O423,P423,Q423,R423,S423)</f>
        <v>3788288</v>
      </c>
      <c r="E423" s="3">
        <v>0</v>
      </c>
      <c r="F423" s="19">
        <v>0</v>
      </c>
      <c r="G423" s="3">
        <v>0</v>
      </c>
      <c r="H423" s="3">
        <v>544.96</v>
      </c>
      <c r="I423" s="3">
        <v>2888288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700000</v>
      </c>
      <c r="S423" s="3">
        <v>200000</v>
      </c>
    </row>
    <row r="424" spans="1:19" ht="19.5" customHeight="1">
      <c r="A424" s="1" t="s">
        <v>1259</v>
      </c>
      <c r="B424" s="51" t="s">
        <v>313</v>
      </c>
      <c r="C424" s="41"/>
      <c r="D424" s="2">
        <f>SUM(E424,G424,I424,K424,M424,O424,P424,Q424,R424,S424)</f>
        <v>3788288</v>
      </c>
      <c r="E424" s="3">
        <v>0</v>
      </c>
      <c r="F424" s="19">
        <v>0</v>
      </c>
      <c r="G424" s="3">
        <v>0</v>
      </c>
      <c r="H424" s="3">
        <v>544.96</v>
      </c>
      <c r="I424" s="3">
        <v>2888288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700000</v>
      </c>
      <c r="S424" s="3">
        <v>200000</v>
      </c>
    </row>
    <row r="425" spans="1:19" ht="39.75" customHeight="1">
      <c r="A425" s="60" t="s">
        <v>315</v>
      </c>
      <c r="B425" s="60"/>
      <c r="C425" s="44"/>
      <c r="D425" s="57">
        <f>SUM(D426)</f>
        <v>4112060</v>
      </c>
      <c r="E425" s="57">
        <f aca="true" t="shared" si="84" ref="E425:S425">SUM(E426)</f>
        <v>380100</v>
      </c>
      <c r="F425" s="58">
        <f t="shared" si="84"/>
        <v>0</v>
      </c>
      <c r="G425" s="57">
        <f t="shared" si="84"/>
        <v>0</v>
      </c>
      <c r="H425" s="57">
        <f t="shared" si="84"/>
        <v>300</v>
      </c>
      <c r="I425" s="57">
        <f t="shared" si="84"/>
        <v>990000</v>
      </c>
      <c r="J425" s="57">
        <f t="shared" si="84"/>
        <v>0</v>
      </c>
      <c r="K425" s="57">
        <f t="shared" si="84"/>
        <v>0</v>
      </c>
      <c r="L425" s="57">
        <f t="shared" si="84"/>
        <v>552</v>
      </c>
      <c r="M425" s="57">
        <f t="shared" si="84"/>
        <v>1437960</v>
      </c>
      <c r="N425" s="57">
        <f t="shared" si="84"/>
        <v>0</v>
      </c>
      <c r="O425" s="57">
        <f t="shared" si="84"/>
        <v>0</v>
      </c>
      <c r="P425" s="57">
        <f t="shared" si="84"/>
        <v>1104000</v>
      </c>
      <c r="Q425" s="57">
        <f t="shared" si="84"/>
        <v>0</v>
      </c>
      <c r="R425" s="57">
        <f t="shared" si="84"/>
        <v>0</v>
      </c>
      <c r="S425" s="57">
        <f t="shared" si="84"/>
        <v>200000</v>
      </c>
    </row>
    <row r="426" spans="1:20" ht="19.5" customHeight="1">
      <c r="A426" s="41" t="s">
        <v>1260</v>
      </c>
      <c r="B426" s="51" t="s">
        <v>314</v>
      </c>
      <c r="C426" s="44"/>
      <c r="D426" s="2">
        <f>SUM(E426,G426,I426,K426,M426,O426,P426,Q426,R426,S426)</f>
        <v>4112060</v>
      </c>
      <c r="E426" s="6">
        <v>380100</v>
      </c>
      <c r="F426" s="20">
        <v>0</v>
      </c>
      <c r="G426" s="6">
        <v>0</v>
      </c>
      <c r="H426" s="6">
        <v>300</v>
      </c>
      <c r="I426" s="6">
        <v>990000</v>
      </c>
      <c r="J426" s="6">
        <v>0</v>
      </c>
      <c r="K426" s="6">
        <v>0</v>
      </c>
      <c r="L426" s="6">
        <v>552</v>
      </c>
      <c r="M426" s="6">
        <v>1437960</v>
      </c>
      <c r="N426" s="6">
        <v>0</v>
      </c>
      <c r="O426" s="6">
        <v>0</v>
      </c>
      <c r="P426" s="6">
        <v>1104000</v>
      </c>
      <c r="Q426" s="6">
        <v>0</v>
      </c>
      <c r="R426" s="6">
        <v>0</v>
      </c>
      <c r="S426" s="6">
        <v>200000</v>
      </c>
      <c r="T426" s="32"/>
    </row>
    <row r="427" spans="1:19" ht="39.75" customHeight="1">
      <c r="A427" s="60" t="s">
        <v>422</v>
      </c>
      <c r="B427" s="60"/>
      <c r="C427" s="44"/>
      <c r="D427" s="57">
        <f>SUM(D428:D590)</f>
        <v>558745766.96</v>
      </c>
      <c r="E427" s="57">
        <f aca="true" t="shared" si="85" ref="E427:S427">SUM(E428:E590)</f>
        <v>48390715.96</v>
      </c>
      <c r="F427" s="58">
        <f t="shared" si="85"/>
        <v>0</v>
      </c>
      <c r="G427" s="57">
        <f t="shared" si="85"/>
        <v>0</v>
      </c>
      <c r="H427" s="57">
        <f t="shared" si="85"/>
        <v>62608.969999999994</v>
      </c>
      <c r="I427" s="57">
        <f t="shared" si="85"/>
        <v>330033141</v>
      </c>
      <c r="J427" s="57">
        <f t="shared" si="85"/>
        <v>0</v>
      </c>
      <c r="K427" s="57">
        <f t="shared" si="85"/>
        <v>0</v>
      </c>
      <c r="L427" s="57">
        <f t="shared" si="85"/>
        <v>8542</v>
      </c>
      <c r="M427" s="57">
        <f t="shared" si="85"/>
        <v>22251910</v>
      </c>
      <c r="N427" s="57">
        <f t="shared" si="85"/>
        <v>0</v>
      </c>
      <c r="O427" s="57">
        <f t="shared" si="85"/>
        <v>0</v>
      </c>
      <c r="P427" s="57">
        <f t="shared" si="85"/>
        <v>16370000</v>
      </c>
      <c r="Q427" s="57">
        <f t="shared" si="85"/>
        <v>0</v>
      </c>
      <c r="R427" s="57">
        <f t="shared" si="85"/>
        <v>109200000</v>
      </c>
      <c r="S427" s="57">
        <f t="shared" si="85"/>
        <v>32500000</v>
      </c>
    </row>
    <row r="428" spans="1:20" ht="19.5" customHeight="1">
      <c r="A428" s="41" t="s">
        <v>1261</v>
      </c>
      <c r="B428" s="39" t="s">
        <v>639</v>
      </c>
      <c r="C428" s="44"/>
      <c r="D428" s="2">
        <f aca="true" t="shared" si="86" ref="D428:D491">SUM(E428,G428,I428,K428,M428,O428,P428,Q428,R428,S428)</f>
        <v>2316160</v>
      </c>
      <c r="E428" s="6">
        <v>0</v>
      </c>
      <c r="F428" s="20">
        <v>0</v>
      </c>
      <c r="G428" s="6">
        <v>0</v>
      </c>
      <c r="H428" s="6">
        <v>267.2</v>
      </c>
      <c r="I428" s="6">
        <v>1416160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700000</v>
      </c>
      <c r="S428" s="6">
        <v>200000</v>
      </c>
      <c r="T428" s="32"/>
    </row>
    <row r="429" spans="1:20" ht="19.5" customHeight="1">
      <c r="A429" s="41" t="s">
        <v>1262</v>
      </c>
      <c r="B429" s="39" t="s">
        <v>640</v>
      </c>
      <c r="C429" s="44"/>
      <c r="D429" s="2">
        <f t="shared" si="86"/>
        <v>2285950</v>
      </c>
      <c r="E429" s="6">
        <v>0</v>
      </c>
      <c r="F429" s="20">
        <v>0</v>
      </c>
      <c r="G429" s="6">
        <v>0</v>
      </c>
      <c r="H429" s="6">
        <v>261.5</v>
      </c>
      <c r="I429" s="6">
        <v>1385950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700000</v>
      </c>
      <c r="S429" s="6">
        <v>200000</v>
      </c>
      <c r="T429" s="32"/>
    </row>
    <row r="430" spans="1:20" ht="19.5" customHeight="1">
      <c r="A430" s="41" t="s">
        <v>1263</v>
      </c>
      <c r="B430" s="52" t="s">
        <v>641</v>
      </c>
      <c r="C430" s="44"/>
      <c r="D430" s="2">
        <f t="shared" si="86"/>
        <v>2285950</v>
      </c>
      <c r="E430" s="6">
        <v>0</v>
      </c>
      <c r="F430" s="20">
        <v>0</v>
      </c>
      <c r="G430" s="6">
        <v>0</v>
      </c>
      <c r="H430" s="6">
        <v>261.5</v>
      </c>
      <c r="I430" s="6">
        <v>1385950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700000</v>
      </c>
      <c r="S430" s="6">
        <v>200000</v>
      </c>
      <c r="T430" s="32"/>
    </row>
    <row r="431" spans="1:20" ht="19.5" customHeight="1">
      <c r="A431" s="41" t="s">
        <v>1264</v>
      </c>
      <c r="B431" s="39" t="s">
        <v>642</v>
      </c>
      <c r="C431" s="44"/>
      <c r="D431" s="2">
        <f t="shared" si="86"/>
        <v>3823162</v>
      </c>
      <c r="E431" s="6">
        <v>0</v>
      </c>
      <c r="F431" s="20">
        <v>0</v>
      </c>
      <c r="G431" s="6">
        <v>0</v>
      </c>
      <c r="H431" s="6">
        <v>551.54</v>
      </c>
      <c r="I431" s="6">
        <f>H431*5300</f>
        <v>2923162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700000</v>
      </c>
      <c r="S431" s="6">
        <v>200000</v>
      </c>
      <c r="T431" s="32"/>
    </row>
    <row r="432" spans="1:20" ht="19.5" customHeight="1">
      <c r="A432" s="41" t="s">
        <v>1265</v>
      </c>
      <c r="B432" s="52" t="s">
        <v>643</v>
      </c>
      <c r="C432" s="44"/>
      <c r="D432" s="2">
        <f t="shared" si="86"/>
        <v>5793338.49</v>
      </c>
      <c r="E432" s="6">
        <v>1946138.49</v>
      </c>
      <c r="F432" s="20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640</v>
      </c>
      <c r="M432" s="6">
        <v>1667200</v>
      </c>
      <c r="N432" s="6">
        <v>0</v>
      </c>
      <c r="O432" s="6">
        <v>0</v>
      </c>
      <c r="P432" s="6">
        <v>1280000</v>
      </c>
      <c r="Q432" s="6">
        <v>0</v>
      </c>
      <c r="R432" s="6">
        <v>700000</v>
      </c>
      <c r="S432" s="6">
        <v>200000</v>
      </c>
      <c r="T432" s="32"/>
    </row>
    <row r="433" spans="1:20" ht="19.5" customHeight="1">
      <c r="A433" s="41" t="s">
        <v>1266</v>
      </c>
      <c r="B433" s="39" t="s">
        <v>644</v>
      </c>
      <c r="C433" s="44"/>
      <c r="D433" s="2">
        <f t="shared" si="86"/>
        <v>2277470</v>
      </c>
      <c r="E433" s="6">
        <v>0</v>
      </c>
      <c r="F433" s="20">
        <v>0</v>
      </c>
      <c r="G433" s="6">
        <v>0</v>
      </c>
      <c r="H433" s="6">
        <v>259.9</v>
      </c>
      <c r="I433" s="6">
        <v>1377470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700000</v>
      </c>
      <c r="S433" s="6">
        <v>200000</v>
      </c>
      <c r="T433" s="32"/>
    </row>
    <row r="434" spans="1:20" ht="19.5" customHeight="1">
      <c r="A434" s="41" t="s">
        <v>1267</v>
      </c>
      <c r="B434" s="39" t="s">
        <v>645</v>
      </c>
      <c r="C434" s="44"/>
      <c r="D434" s="2">
        <f t="shared" si="86"/>
        <v>2256800</v>
      </c>
      <c r="E434" s="6">
        <v>0</v>
      </c>
      <c r="F434" s="20">
        <v>0</v>
      </c>
      <c r="G434" s="6">
        <v>0</v>
      </c>
      <c r="H434" s="6">
        <v>256</v>
      </c>
      <c r="I434" s="6">
        <v>1356800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700000</v>
      </c>
      <c r="S434" s="6">
        <v>200000</v>
      </c>
      <c r="T434" s="32"/>
    </row>
    <row r="435" spans="1:20" ht="19.5" customHeight="1">
      <c r="A435" s="41" t="s">
        <v>1268</v>
      </c>
      <c r="B435" s="52" t="s">
        <v>646</v>
      </c>
      <c r="C435" s="44"/>
      <c r="D435" s="2">
        <f t="shared" si="86"/>
        <v>4473790</v>
      </c>
      <c r="E435" s="6">
        <v>0</v>
      </c>
      <c r="F435" s="20">
        <v>0</v>
      </c>
      <c r="G435" s="6">
        <v>0</v>
      </c>
      <c r="H435" s="6">
        <v>674.3</v>
      </c>
      <c r="I435" s="6">
        <v>3573790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700000</v>
      </c>
      <c r="S435" s="6">
        <v>200000</v>
      </c>
      <c r="T435" s="32"/>
    </row>
    <row r="436" spans="1:20" ht="19.5" customHeight="1">
      <c r="A436" s="41" t="s">
        <v>1269</v>
      </c>
      <c r="B436" s="39" t="s">
        <v>647</v>
      </c>
      <c r="C436" s="44"/>
      <c r="D436" s="2">
        <f t="shared" si="86"/>
        <v>2286480</v>
      </c>
      <c r="E436" s="6">
        <v>0</v>
      </c>
      <c r="F436" s="20">
        <v>0</v>
      </c>
      <c r="G436" s="6">
        <v>0</v>
      </c>
      <c r="H436" s="6">
        <v>261.6</v>
      </c>
      <c r="I436" s="6">
        <v>1386480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700000</v>
      </c>
      <c r="S436" s="6">
        <v>200000</v>
      </c>
      <c r="T436" s="32"/>
    </row>
    <row r="437" spans="1:20" ht="19.5" customHeight="1">
      <c r="A437" s="41" t="s">
        <v>1270</v>
      </c>
      <c r="B437" s="39" t="s">
        <v>648</v>
      </c>
      <c r="C437" s="44"/>
      <c r="D437" s="2">
        <f t="shared" si="86"/>
        <v>9190211</v>
      </c>
      <c r="E437" s="6">
        <v>4108911</v>
      </c>
      <c r="F437" s="20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1060</v>
      </c>
      <c r="M437" s="6">
        <v>2761300</v>
      </c>
      <c r="N437" s="6">
        <v>0</v>
      </c>
      <c r="O437" s="6">
        <v>0</v>
      </c>
      <c r="P437" s="6">
        <v>2120000</v>
      </c>
      <c r="Q437" s="6">
        <v>0</v>
      </c>
      <c r="R437" s="6">
        <v>0</v>
      </c>
      <c r="S437" s="6">
        <v>200000</v>
      </c>
      <c r="T437" s="32"/>
    </row>
    <row r="438" spans="1:20" ht="19.5" customHeight="1">
      <c r="A438" s="41" t="s">
        <v>1271</v>
      </c>
      <c r="B438" s="39" t="s">
        <v>649</v>
      </c>
      <c r="C438" s="44"/>
      <c r="D438" s="2">
        <f t="shared" si="86"/>
        <v>3894500</v>
      </c>
      <c r="E438" s="6">
        <v>0</v>
      </c>
      <c r="F438" s="20">
        <v>0</v>
      </c>
      <c r="G438" s="6">
        <v>0</v>
      </c>
      <c r="H438" s="6">
        <v>565</v>
      </c>
      <c r="I438" s="6">
        <v>2994500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700000</v>
      </c>
      <c r="S438" s="6">
        <v>200000</v>
      </c>
      <c r="T438" s="32"/>
    </row>
    <row r="439" spans="1:20" ht="19.5" customHeight="1">
      <c r="A439" s="41" t="s">
        <v>1272</v>
      </c>
      <c r="B439" s="39" t="s">
        <v>571</v>
      </c>
      <c r="C439" s="44"/>
      <c r="D439" s="2">
        <f t="shared" si="86"/>
        <v>3307220</v>
      </c>
      <c r="E439" s="6">
        <v>0</v>
      </c>
      <c r="F439" s="20">
        <v>0</v>
      </c>
      <c r="G439" s="6">
        <v>0</v>
      </c>
      <c r="H439" s="6">
        <v>270</v>
      </c>
      <c r="I439" s="6">
        <v>1431000</v>
      </c>
      <c r="J439" s="6">
        <v>0</v>
      </c>
      <c r="K439" s="6">
        <v>0</v>
      </c>
      <c r="L439" s="6">
        <v>364</v>
      </c>
      <c r="M439" s="6">
        <v>948220</v>
      </c>
      <c r="N439" s="6">
        <v>0</v>
      </c>
      <c r="O439" s="6">
        <v>0</v>
      </c>
      <c r="P439" s="6">
        <v>728000</v>
      </c>
      <c r="Q439" s="6">
        <v>0</v>
      </c>
      <c r="R439" s="6">
        <v>0</v>
      </c>
      <c r="S439" s="6">
        <v>200000</v>
      </c>
      <c r="T439" s="32"/>
    </row>
    <row r="440" spans="1:20" ht="19.5" customHeight="1">
      <c r="A440" s="41" t="s">
        <v>1273</v>
      </c>
      <c r="B440" s="39" t="s">
        <v>650</v>
      </c>
      <c r="C440" s="44"/>
      <c r="D440" s="2">
        <f t="shared" si="86"/>
        <v>2368100</v>
      </c>
      <c r="E440" s="6">
        <v>0</v>
      </c>
      <c r="F440" s="20">
        <v>0</v>
      </c>
      <c r="G440" s="6">
        <v>0</v>
      </c>
      <c r="H440" s="6">
        <v>277</v>
      </c>
      <c r="I440" s="6">
        <v>1468100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700000</v>
      </c>
      <c r="S440" s="6">
        <v>200000</v>
      </c>
      <c r="T440" s="32"/>
    </row>
    <row r="441" spans="1:20" ht="19.5" customHeight="1">
      <c r="A441" s="41" t="s">
        <v>1274</v>
      </c>
      <c r="B441" s="39" t="s">
        <v>572</v>
      </c>
      <c r="C441" s="44"/>
      <c r="D441" s="2">
        <f t="shared" si="86"/>
        <v>2393540</v>
      </c>
      <c r="E441" s="6">
        <v>0</v>
      </c>
      <c r="F441" s="20">
        <v>0</v>
      </c>
      <c r="G441" s="6">
        <v>0</v>
      </c>
      <c r="H441" s="6">
        <v>281.8</v>
      </c>
      <c r="I441" s="6">
        <v>1493540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700000</v>
      </c>
      <c r="S441" s="6">
        <v>200000</v>
      </c>
      <c r="T441" s="32"/>
    </row>
    <row r="442" spans="1:20" ht="19.5" customHeight="1">
      <c r="A442" s="41" t="s">
        <v>1275</v>
      </c>
      <c r="B442" s="39" t="s">
        <v>651</v>
      </c>
      <c r="C442" s="44"/>
      <c r="D442" s="2">
        <f t="shared" si="86"/>
        <v>3613600</v>
      </c>
      <c r="E442" s="6">
        <v>0</v>
      </c>
      <c r="F442" s="20">
        <v>0</v>
      </c>
      <c r="G442" s="6">
        <v>0</v>
      </c>
      <c r="H442" s="6">
        <v>512</v>
      </c>
      <c r="I442" s="6">
        <v>2713600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700000</v>
      </c>
      <c r="S442" s="6">
        <v>200000</v>
      </c>
      <c r="T442" s="32"/>
    </row>
    <row r="443" spans="1:20" ht="19.5" customHeight="1">
      <c r="A443" s="41" t="s">
        <v>1276</v>
      </c>
      <c r="B443" s="52" t="s">
        <v>652</v>
      </c>
      <c r="C443" s="44"/>
      <c r="D443" s="2">
        <f t="shared" si="86"/>
        <v>7019414.26</v>
      </c>
      <c r="E443" s="6">
        <v>6119414.26</v>
      </c>
      <c r="F443" s="20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700000</v>
      </c>
      <c r="S443" s="6">
        <v>200000</v>
      </c>
      <c r="T443" s="32"/>
    </row>
    <row r="444" spans="1:20" ht="19.5" customHeight="1">
      <c r="A444" s="41" t="s">
        <v>1277</v>
      </c>
      <c r="B444" s="39" t="s">
        <v>653</v>
      </c>
      <c r="C444" s="44"/>
      <c r="D444" s="2">
        <f t="shared" si="86"/>
        <v>4408956.6</v>
      </c>
      <c r="E444" s="6">
        <v>3508956.6</v>
      </c>
      <c r="F444" s="20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700000</v>
      </c>
      <c r="S444" s="6">
        <v>200000</v>
      </c>
      <c r="T444" s="32"/>
    </row>
    <row r="445" spans="1:20" ht="19.5" customHeight="1">
      <c r="A445" s="41" t="s">
        <v>1278</v>
      </c>
      <c r="B445" s="52" t="s">
        <v>654</v>
      </c>
      <c r="C445" s="44"/>
      <c r="D445" s="2">
        <f t="shared" si="86"/>
        <v>1564998</v>
      </c>
      <c r="E445" s="6">
        <v>664998</v>
      </c>
      <c r="F445" s="20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700000</v>
      </c>
      <c r="S445" s="6">
        <v>200000</v>
      </c>
      <c r="T445" s="32"/>
    </row>
    <row r="446" spans="1:20" ht="19.5" customHeight="1">
      <c r="A446" s="41" t="s">
        <v>1279</v>
      </c>
      <c r="B446" s="52" t="s">
        <v>573</v>
      </c>
      <c r="C446" s="44"/>
      <c r="D446" s="2">
        <f t="shared" si="86"/>
        <v>2717900</v>
      </c>
      <c r="E446" s="6">
        <v>0</v>
      </c>
      <c r="F446" s="20">
        <v>0</v>
      </c>
      <c r="G446" s="6">
        <v>0</v>
      </c>
      <c r="H446" s="6">
        <v>343</v>
      </c>
      <c r="I446" s="6">
        <v>1817900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700000</v>
      </c>
      <c r="S446" s="6">
        <v>200000</v>
      </c>
      <c r="T446" s="32"/>
    </row>
    <row r="447" spans="1:20" ht="47.25">
      <c r="A447" s="41" t="s">
        <v>1280</v>
      </c>
      <c r="B447" s="39" t="s">
        <v>1748</v>
      </c>
      <c r="C447" s="44"/>
      <c r="D447" s="2">
        <f t="shared" si="86"/>
        <v>5908500</v>
      </c>
      <c r="E447" s="6">
        <v>0</v>
      </c>
      <c r="F447" s="20">
        <v>0</v>
      </c>
      <c r="G447" s="6">
        <v>0</v>
      </c>
      <c r="H447" s="6">
        <v>945</v>
      </c>
      <c r="I447" s="6">
        <v>5008500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700000</v>
      </c>
      <c r="S447" s="6">
        <v>200000</v>
      </c>
      <c r="T447" s="32"/>
    </row>
    <row r="448" spans="1:20" ht="19.5" customHeight="1">
      <c r="A448" s="41" t="s">
        <v>1281</v>
      </c>
      <c r="B448" s="39" t="s">
        <v>655</v>
      </c>
      <c r="C448" s="44"/>
      <c r="D448" s="2">
        <f t="shared" si="86"/>
        <v>3508130</v>
      </c>
      <c r="E448" s="6">
        <v>0</v>
      </c>
      <c r="F448" s="20">
        <v>0</v>
      </c>
      <c r="G448" s="6">
        <v>0</v>
      </c>
      <c r="H448" s="6">
        <v>492.1</v>
      </c>
      <c r="I448" s="6">
        <v>2608130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700000</v>
      </c>
      <c r="S448" s="6">
        <v>200000</v>
      </c>
      <c r="T448" s="32"/>
    </row>
    <row r="449" spans="1:20" ht="19.5" customHeight="1">
      <c r="A449" s="41" t="s">
        <v>1282</v>
      </c>
      <c r="B449" s="39" t="s">
        <v>574</v>
      </c>
      <c r="C449" s="44"/>
      <c r="D449" s="2">
        <f t="shared" si="86"/>
        <v>2124300</v>
      </c>
      <c r="E449" s="6">
        <v>0</v>
      </c>
      <c r="F449" s="20">
        <v>0</v>
      </c>
      <c r="G449" s="6">
        <v>0</v>
      </c>
      <c r="H449" s="6">
        <v>231</v>
      </c>
      <c r="I449" s="6">
        <v>1224300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700000</v>
      </c>
      <c r="S449" s="6">
        <v>200000</v>
      </c>
      <c r="T449" s="32"/>
    </row>
    <row r="450" spans="1:20" ht="19.5" customHeight="1">
      <c r="A450" s="41" t="s">
        <v>1283</v>
      </c>
      <c r="B450" s="39" t="s">
        <v>656</v>
      </c>
      <c r="C450" s="44"/>
      <c r="D450" s="2">
        <f t="shared" si="86"/>
        <v>2452900</v>
      </c>
      <c r="E450" s="6">
        <v>0</v>
      </c>
      <c r="F450" s="20">
        <v>0</v>
      </c>
      <c r="G450" s="6">
        <v>0</v>
      </c>
      <c r="H450" s="6">
        <v>293</v>
      </c>
      <c r="I450" s="6">
        <v>1552900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700000</v>
      </c>
      <c r="S450" s="6">
        <v>200000</v>
      </c>
      <c r="T450" s="32"/>
    </row>
    <row r="451" spans="1:20" ht="19.5" customHeight="1">
      <c r="A451" s="41" t="s">
        <v>1284</v>
      </c>
      <c r="B451" s="39" t="s">
        <v>657</v>
      </c>
      <c r="C451" s="44"/>
      <c r="D451" s="2">
        <f t="shared" si="86"/>
        <v>2447600</v>
      </c>
      <c r="E451" s="6">
        <v>0</v>
      </c>
      <c r="F451" s="20">
        <v>0</v>
      </c>
      <c r="G451" s="6">
        <v>0</v>
      </c>
      <c r="H451" s="6">
        <v>292</v>
      </c>
      <c r="I451" s="6">
        <v>1547600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700000</v>
      </c>
      <c r="S451" s="6">
        <v>200000</v>
      </c>
      <c r="T451" s="32"/>
    </row>
    <row r="452" spans="1:20" ht="19.5" customHeight="1">
      <c r="A452" s="41" t="s">
        <v>1285</v>
      </c>
      <c r="B452" s="39" t="s">
        <v>658</v>
      </c>
      <c r="C452" s="44"/>
      <c r="D452" s="2">
        <f t="shared" si="86"/>
        <v>7342660</v>
      </c>
      <c r="E452" s="6">
        <v>0</v>
      </c>
      <c r="F452" s="20">
        <v>0</v>
      </c>
      <c r="G452" s="6">
        <v>0</v>
      </c>
      <c r="H452" s="6">
        <v>635.2</v>
      </c>
      <c r="I452" s="6">
        <v>3366560</v>
      </c>
      <c r="J452" s="6">
        <v>0</v>
      </c>
      <c r="K452" s="6">
        <v>0</v>
      </c>
      <c r="L452" s="6">
        <v>820</v>
      </c>
      <c r="M452" s="6">
        <v>2136100</v>
      </c>
      <c r="N452" s="6">
        <v>0</v>
      </c>
      <c r="O452" s="6">
        <v>0</v>
      </c>
      <c r="P452" s="6">
        <v>1640000</v>
      </c>
      <c r="Q452" s="6">
        <v>0</v>
      </c>
      <c r="R452" s="6">
        <v>0</v>
      </c>
      <c r="S452" s="6">
        <v>200000</v>
      </c>
      <c r="T452" s="32"/>
    </row>
    <row r="453" spans="1:20" ht="19.5" customHeight="1">
      <c r="A453" s="41" t="s">
        <v>1286</v>
      </c>
      <c r="B453" s="39" t="s">
        <v>659</v>
      </c>
      <c r="C453" s="44"/>
      <c r="D453" s="2">
        <f t="shared" si="86"/>
        <v>2315100</v>
      </c>
      <c r="E453" s="6">
        <v>0</v>
      </c>
      <c r="F453" s="20">
        <v>0</v>
      </c>
      <c r="G453" s="6">
        <v>0</v>
      </c>
      <c r="H453" s="6">
        <v>267</v>
      </c>
      <c r="I453" s="6">
        <v>1415100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700000</v>
      </c>
      <c r="S453" s="6">
        <v>200000</v>
      </c>
      <c r="T453" s="32"/>
    </row>
    <row r="454" spans="1:20" ht="19.5" customHeight="1">
      <c r="A454" s="41" t="s">
        <v>1287</v>
      </c>
      <c r="B454" s="52" t="s">
        <v>575</v>
      </c>
      <c r="C454" s="44"/>
      <c r="D454" s="2">
        <f t="shared" si="86"/>
        <v>2979190</v>
      </c>
      <c r="E454" s="6">
        <v>0</v>
      </c>
      <c r="F454" s="20">
        <v>0</v>
      </c>
      <c r="G454" s="6">
        <v>0</v>
      </c>
      <c r="H454" s="6">
        <v>392.3</v>
      </c>
      <c r="I454" s="6">
        <v>2079190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700000</v>
      </c>
      <c r="S454" s="6">
        <v>200000</v>
      </c>
      <c r="T454" s="32"/>
    </row>
    <row r="455" spans="1:20" ht="19.5" customHeight="1">
      <c r="A455" s="41" t="s">
        <v>1288</v>
      </c>
      <c r="B455" s="52" t="s">
        <v>576</v>
      </c>
      <c r="C455" s="44"/>
      <c r="D455" s="2">
        <f t="shared" si="86"/>
        <v>3010990</v>
      </c>
      <c r="E455" s="6">
        <v>0</v>
      </c>
      <c r="F455" s="20">
        <v>0</v>
      </c>
      <c r="G455" s="6">
        <v>0</v>
      </c>
      <c r="H455" s="6">
        <v>398.3</v>
      </c>
      <c r="I455" s="6">
        <v>2110990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700000</v>
      </c>
      <c r="S455" s="6">
        <v>200000</v>
      </c>
      <c r="T455" s="32"/>
    </row>
    <row r="456" spans="1:20" ht="19.5" customHeight="1">
      <c r="A456" s="41" t="s">
        <v>1289</v>
      </c>
      <c r="B456" s="52" t="s">
        <v>577</v>
      </c>
      <c r="C456" s="44"/>
      <c r="D456" s="2">
        <f t="shared" si="86"/>
        <v>2997740</v>
      </c>
      <c r="E456" s="6">
        <v>0</v>
      </c>
      <c r="F456" s="20">
        <v>0</v>
      </c>
      <c r="G456" s="6">
        <v>0</v>
      </c>
      <c r="H456" s="6">
        <v>395.8</v>
      </c>
      <c r="I456" s="6">
        <v>2097740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700000</v>
      </c>
      <c r="S456" s="6">
        <v>200000</v>
      </c>
      <c r="T456" s="32"/>
    </row>
    <row r="457" spans="1:20" ht="19.5" customHeight="1">
      <c r="A457" s="41" t="s">
        <v>1290</v>
      </c>
      <c r="B457" s="52" t="s">
        <v>578</v>
      </c>
      <c r="C457" s="44"/>
      <c r="D457" s="2">
        <f t="shared" si="86"/>
        <v>3000390</v>
      </c>
      <c r="E457" s="6">
        <v>0</v>
      </c>
      <c r="F457" s="20">
        <v>0</v>
      </c>
      <c r="G457" s="6">
        <v>0</v>
      </c>
      <c r="H457" s="6">
        <v>396.3</v>
      </c>
      <c r="I457" s="6">
        <v>2100390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700000</v>
      </c>
      <c r="S457" s="6">
        <v>200000</v>
      </c>
      <c r="T457" s="32"/>
    </row>
    <row r="458" spans="1:20" ht="19.5" customHeight="1">
      <c r="A458" s="41" t="s">
        <v>1291</v>
      </c>
      <c r="B458" s="52" t="s">
        <v>579</v>
      </c>
      <c r="C458" s="44"/>
      <c r="D458" s="2">
        <f t="shared" si="86"/>
        <v>3025830</v>
      </c>
      <c r="E458" s="6">
        <v>0</v>
      </c>
      <c r="F458" s="20">
        <v>0</v>
      </c>
      <c r="G458" s="6">
        <v>0</v>
      </c>
      <c r="H458" s="6">
        <v>401.1</v>
      </c>
      <c r="I458" s="6">
        <v>2125830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700000</v>
      </c>
      <c r="S458" s="6">
        <v>200000</v>
      </c>
      <c r="T458" s="32"/>
    </row>
    <row r="459" spans="1:20" ht="19.5" customHeight="1">
      <c r="A459" s="41" t="s">
        <v>1292</v>
      </c>
      <c r="B459" s="52" t="s">
        <v>580</v>
      </c>
      <c r="C459" s="44"/>
      <c r="D459" s="2">
        <f t="shared" si="86"/>
        <v>3057100</v>
      </c>
      <c r="E459" s="6">
        <v>0</v>
      </c>
      <c r="F459" s="20">
        <v>0</v>
      </c>
      <c r="G459" s="6">
        <v>0</v>
      </c>
      <c r="H459" s="6">
        <v>407</v>
      </c>
      <c r="I459" s="6">
        <v>2157100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700000</v>
      </c>
      <c r="S459" s="6">
        <v>200000</v>
      </c>
      <c r="T459" s="32"/>
    </row>
    <row r="460" spans="1:20" ht="19.5" customHeight="1">
      <c r="A460" s="41" t="s">
        <v>1293</v>
      </c>
      <c r="B460" s="52" t="s">
        <v>581</v>
      </c>
      <c r="C460" s="44"/>
      <c r="D460" s="2">
        <f t="shared" si="86"/>
        <v>3042790</v>
      </c>
      <c r="E460" s="6">
        <v>0</v>
      </c>
      <c r="F460" s="20">
        <v>0</v>
      </c>
      <c r="G460" s="6">
        <v>0</v>
      </c>
      <c r="H460" s="6">
        <v>404.3</v>
      </c>
      <c r="I460" s="6">
        <v>2142790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700000</v>
      </c>
      <c r="S460" s="6">
        <v>200000</v>
      </c>
      <c r="T460" s="32"/>
    </row>
    <row r="461" spans="1:20" ht="19.5" customHeight="1">
      <c r="A461" s="41" t="s">
        <v>1294</v>
      </c>
      <c r="B461" s="52" t="s">
        <v>582</v>
      </c>
      <c r="C461" s="44"/>
      <c r="D461" s="2">
        <f t="shared" si="86"/>
        <v>3040140</v>
      </c>
      <c r="E461" s="6">
        <v>0</v>
      </c>
      <c r="F461" s="20">
        <v>0</v>
      </c>
      <c r="G461" s="6">
        <v>0</v>
      </c>
      <c r="H461" s="6">
        <v>403.8</v>
      </c>
      <c r="I461" s="6">
        <v>2140140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700000</v>
      </c>
      <c r="S461" s="6">
        <v>200000</v>
      </c>
      <c r="T461" s="32"/>
    </row>
    <row r="462" spans="1:20" ht="19.5" customHeight="1">
      <c r="A462" s="41" t="s">
        <v>1295</v>
      </c>
      <c r="B462" s="52" t="s">
        <v>583</v>
      </c>
      <c r="C462" s="44"/>
      <c r="D462" s="2">
        <f t="shared" si="86"/>
        <v>3040140</v>
      </c>
      <c r="E462" s="6">
        <v>0</v>
      </c>
      <c r="F462" s="20">
        <v>0</v>
      </c>
      <c r="G462" s="6">
        <v>0</v>
      </c>
      <c r="H462" s="6">
        <v>403.8</v>
      </c>
      <c r="I462" s="6">
        <v>2140140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700000</v>
      </c>
      <c r="S462" s="6">
        <v>200000</v>
      </c>
      <c r="T462" s="32"/>
    </row>
    <row r="463" spans="1:20" ht="19.5" customHeight="1">
      <c r="A463" s="41" t="s">
        <v>1296</v>
      </c>
      <c r="B463" s="52" t="s">
        <v>660</v>
      </c>
      <c r="C463" s="44"/>
      <c r="D463" s="2">
        <f t="shared" si="86"/>
        <v>3056040</v>
      </c>
      <c r="E463" s="6">
        <v>0</v>
      </c>
      <c r="F463" s="20">
        <v>0</v>
      </c>
      <c r="G463" s="6">
        <v>0</v>
      </c>
      <c r="H463" s="6">
        <v>406.8</v>
      </c>
      <c r="I463" s="6">
        <v>2156040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700000</v>
      </c>
      <c r="S463" s="6">
        <v>200000</v>
      </c>
      <c r="T463" s="32"/>
    </row>
    <row r="464" spans="1:20" ht="19.5" customHeight="1">
      <c r="A464" s="41" t="s">
        <v>1297</v>
      </c>
      <c r="B464" s="52" t="s">
        <v>661</v>
      </c>
      <c r="C464" s="44"/>
      <c r="D464" s="2">
        <f t="shared" si="86"/>
        <v>2971770</v>
      </c>
      <c r="E464" s="6">
        <v>0</v>
      </c>
      <c r="F464" s="20">
        <v>0</v>
      </c>
      <c r="G464" s="6">
        <v>0</v>
      </c>
      <c r="H464" s="6">
        <v>390.9</v>
      </c>
      <c r="I464" s="6">
        <v>2071770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700000</v>
      </c>
      <c r="S464" s="6">
        <v>200000</v>
      </c>
      <c r="T464" s="32"/>
    </row>
    <row r="465" spans="1:20" ht="19.5" customHeight="1">
      <c r="A465" s="41" t="s">
        <v>1298</v>
      </c>
      <c r="B465" s="52" t="s">
        <v>662</v>
      </c>
      <c r="C465" s="44"/>
      <c r="D465" s="2">
        <f t="shared" si="86"/>
        <v>3061340</v>
      </c>
      <c r="E465" s="6">
        <v>0</v>
      </c>
      <c r="F465" s="20">
        <v>0</v>
      </c>
      <c r="G465" s="6">
        <v>0</v>
      </c>
      <c r="H465" s="6">
        <v>407.8</v>
      </c>
      <c r="I465" s="6">
        <v>2161340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700000</v>
      </c>
      <c r="S465" s="6">
        <v>200000</v>
      </c>
      <c r="T465" s="32"/>
    </row>
    <row r="466" spans="1:20" ht="19.5" customHeight="1">
      <c r="A466" s="41" t="s">
        <v>1299</v>
      </c>
      <c r="B466" s="52" t="s">
        <v>663</v>
      </c>
      <c r="C466" s="44"/>
      <c r="D466" s="2">
        <f t="shared" si="86"/>
        <v>3073000</v>
      </c>
      <c r="E466" s="6">
        <v>0</v>
      </c>
      <c r="F466" s="20">
        <v>0</v>
      </c>
      <c r="G466" s="6">
        <v>0</v>
      </c>
      <c r="H466" s="6">
        <v>410</v>
      </c>
      <c r="I466" s="6">
        <v>2173000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700000</v>
      </c>
      <c r="S466" s="6">
        <v>200000</v>
      </c>
      <c r="T466" s="32"/>
    </row>
    <row r="467" spans="1:20" ht="19.5" customHeight="1">
      <c r="A467" s="41" t="s">
        <v>1300</v>
      </c>
      <c r="B467" s="39" t="s">
        <v>664</v>
      </c>
      <c r="C467" s="44"/>
      <c r="D467" s="2">
        <f t="shared" si="86"/>
        <v>3046500</v>
      </c>
      <c r="E467" s="6">
        <v>0</v>
      </c>
      <c r="F467" s="20">
        <v>0</v>
      </c>
      <c r="G467" s="6">
        <v>0</v>
      </c>
      <c r="H467" s="6">
        <v>405</v>
      </c>
      <c r="I467" s="6">
        <v>2146500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700000</v>
      </c>
      <c r="S467" s="6">
        <v>200000</v>
      </c>
      <c r="T467" s="32"/>
    </row>
    <row r="468" spans="1:20" ht="19.5" customHeight="1">
      <c r="A468" s="41" t="s">
        <v>1301</v>
      </c>
      <c r="B468" s="52" t="s">
        <v>584</v>
      </c>
      <c r="C468" s="44"/>
      <c r="D468" s="2">
        <f t="shared" si="86"/>
        <v>4202430</v>
      </c>
      <c r="E468" s="6">
        <v>0</v>
      </c>
      <c r="F468" s="20">
        <v>0</v>
      </c>
      <c r="G468" s="6">
        <v>0</v>
      </c>
      <c r="H468" s="6">
        <v>623.1</v>
      </c>
      <c r="I468" s="6">
        <v>3302430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700000</v>
      </c>
      <c r="S468" s="6">
        <v>200000</v>
      </c>
      <c r="T468" s="32"/>
    </row>
    <row r="469" spans="1:20" ht="19.5" customHeight="1">
      <c r="A469" s="41" t="s">
        <v>1302</v>
      </c>
      <c r="B469" s="39" t="s">
        <v>665</v>
      </c>
      <c r="C469" s="44"/>
      <c r="D469" s="2">
        <f t="shared" si="86"/>
        <v>3104340</v>
      </c>
      <c r="E469" s="6">
        <v>0</v>
      </c>
      <c r="F469" s="20">
        <v>0</v>
      </c>
      <c r="G469" s="6">
        <v>0</v>
      </c>
      <c r="H469" s="6">
        <v>263</v>
      </c>
      <c r="I469" s="6">
        <v>1393900</v>
      </c>
      <c r="J469" s="6">
        <v>0</v>
      </c>
      <c r="K469" s="6">
        <v>0</v>
      </c>
      <c r="L469" s="6">
        <v>328</v>
      </c>
      <c r="M469" s="6">
        <v>854440</v>
      </c>
      <c r="N469" s="6">
        <v>0</v>
      </c>
      <c r="O469" s="6">
        <v>0</v>
      </c>
      <c r="P469" s="6">
        <v>656000</v>
      </c>
      <c r="Q469" s="6">
        <v>0</v>
      </c>
      <c r="R469" s="6">
        <v>0</v>
      </c>
      <c r="S469" s="6">
        <v>200000</v>
      </c>
      <c r="T469" s="32"/>
    </row>
    <row r="470" spans="1:20" ht="19.5" customHeight="1">
      <c r="A470" s="41" t="s">
        <v>1303</v>
      </c>
      <c r="B470" s="39" t="s">
        <v>666</v>
      </c>
      <c r="C470" s="44"/>
      <c r="D470" s="2">
        <f t="shared" si="86"/>
        <v>1931380</v>
      </c>
      <c r="E470" s="6">
        <v>0</v>
      </c>
      <c r="F470" s="20">
        <v>0</v>
      </c>
      <c r="G470" s="6">
        <v>0</v>
      </c>
      <c r="H470" s="6">
        <v>194.6</v>
      </c>
      <c r="I470" s="6">
        <v>1031380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700000</v>
      </c>
      <c r="S470" s="6">
        <v>200000</v>
      </c>
      <c r="T470" s="32"/>
    </row>
    <row r="471" spans="1:20" ht="19.5" customHeight="1">
      <c r="A471" s="41" t="s">
        <v>1304</v>
      </c>
      <c r="B471" s="39" t="s">
        <v>585</v>
      </c>
      <c r="C471" s="44"/>
      <c r="D471" s="2">
        <f t="shared" si="86"/>
        <v>3541520</v>
      </c>
      <c r="E471" s="6">
        <v>0</v>
      </c>
      <c r="F471" s="20">
        <v>0</v>
      </c>
      <c r="G471" s="6">
        <v>0</v>
      </c>
      <c r="H471" s="6">
        <v>498.4</v>
      </c>
      <c r="I471" s="6">
        <v>2641520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700000</v>
      </c>
      <c r="S471" s="6">
        <v>200000</v>
      </c>
      <c r="T471" s="32"/>
    </row>
    <row r="472" spans="1:20" ht="19.5" customHeight="1">
      <c r="A472" s="41" t="s">
        <v>1305</v>
      </c>
      <c r="B472" s="39" t="s">
        <v>586</v>
      </c>
      <c r="C472" s="44"/>
      <c r="D472" s="2">
        <f t="shared" si="86"/>
        <v>800000</v>
      </c>
      <c r="E472" s="6">
        <v>0</v>
      </c>
      <c r="F472" s="20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700000</v>
      </c>
      <c r="S472" s="6">
        <v>100000</v>
      </c>
      <c r="T472" s="32"/>
    </row>
    <row r="473" spans="1:20" ht="19.5" customHeight="1">
      <c r="A473" s="41" t="s">
        <v>1306</v>
      </c>
      <c r="B473" s="39" t="s">
        <v>587</v>
      </c>
      <c r="C473" s="44"/>
      <c r="D473" s="2">
        <f t="shared" si="86"/>
        <v>4493400</v>
      </c>
      <c r="E473" s="6">
        <v>0</v>
      </c>
      <c r="F473" s="20">
        <v>0</v>
      </c>
      <c r="G473" s="6">
        <v>0</v>
      </c>
      <c r="H473" s="6">
        <v>678</v>
      </c>
      <c r="I473" s="6">
        <v>3593400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700000</v>
      </c>
      <c r="S473" s="6">
        <v>200000</v>
      </c>
      <c r="T473" s="32"/>
    </row>
    <row r="474" spans="1:20" ht="19.5" customHeight="1">
      <c r="A474" s="41" t="s">
        <v>1307</v>
      </c>
      <c r="B474" s="39" t="s">
        <v>588</v>
      </c>
      <c r="C474" s="44"/>
      <c r="D474" s="2">
        <f t="shared" si="86"/>
        <v>3839910</v>
      </c>
      <c r="E474" s="6">
        <v>0</v>
      </c>
      <c r="F474" s="20">
        <v>0</v>
      </c>
      <c r="G474" s="6">
        <v>0</v>
      </c>
      <c r="H474" s="6">
        <v>554.7</v>
      </c>
      <c r="I474" s="6">
        <v>2939910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700000</v>
      </c>
      <c r="S474" s="6">
        <v>200000</v>
      </c>
      <c r="T474" s="32"/>
    </row>
    <row r="475" spans="1:20" ht="19.5" customHeight="1">
      <c r="A475" s="41" t="s">
        <v>1308</v>
      </c>
      <c r="B475" s="39" t="s">
        <v>589</v>
      </c>
      <c r="C475" s="44"/>
      <c r="D475" s="2">
        <f t="shared" si="86"/>
        <v>3544700</v>
      </c>
      <c r="E475" s="6">
        <v>0</v>
      </c>
      <c r="F475" s="20">
        <v>0</v>
      </c>
      <c r="G475" s="6">
        <v>0</v>
      </c>
      <c r="H475" s="6">
        <v>499</v>
      </c>
      <c r="I475" s="6">
        <v>2644700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700000</v>
      </c>
      <c r="S475" s="6">
        <v>200000</v>
      </c>
      <c r="T475" s="32"/>
    </row>
    <row r="476" spans="1:20" ht="19.5" customHeight="1">
      <c r="A476" s="41" t="s">
        <v>1309</v>
      </c>
      <c r="B476" s="39" t="s">
        <v>590</v>
      </c>
      <c r="C476" s="44"/>
      <c r="D476" s="2">
        <f t="shared" si="86"/>
        <v>3402660</v>
      </c>
      <c r="E476" s="6">
        <v>0</v>
      </c>
      <c r="F476" s="20">
        <v>0</v>
      </c>
      <c r="G476" s="6">
        <v>0</v>
      </c>
      <c r="H476" s="6">
        <v>472.2</v>
      </c>
      <c r="I476" s="6">
        <v>2502660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700000</v>
      </c>
      <c r="S476" s="6">
        <v>200000</v>
      </c>
      <c r="T476" s="32"/>
    </row>
    <row r="477" spans="1:20" ht="19.5" customHeight="1">
      <c r="A477" s="41" t="s">
        <v>1310</v>
      </c>
      <c r="B477" s="39" t="s">
        <v>591</v>
      </c>
      <c r="C477" s="44"/>
      <c r="D477" s="2">
        <f t="shared" si="86"/>
        <v>3959690</v>
      </c>
      <c r="E477" s="6">
        <v>0</v>
      </c>
      <c r="F477" s="20">
        <v>0</v>
      </c>
      <c r="G477" s="6">
        <v>0</v>
      </c>
      <c r="H477" s="6">
        <v>577.3</v>
      </c>
      <c r="I477" s="6">
        <v>3059690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700000</v>
      </c>
      <c r="S477" s="6">
        <v>200000</v>
      </c>
      <c r="T477" s="32"/>
    </row>
    <row r="478" spans="1:20" ht="19.5" customHeight="1">
      <c r="A478" s="41" t="s">
        <v>1311</v>
      </c>
      <c r="B478" s="39" t="s">
        <v>592</v>
      </c>
      <c r="C478" s="44"/>
      <c r="D478" s="2">
        <f t="shared" si="86"/>
        <v>3959690</v>
      </c>
      <c r="E478" s="6">
        <v>0</v>
      </c>
      <c r="F478" s="20">
        <v>0</v>
      </c>
      <c r="G478" s="6">
        <v>0</v>
      </c>
      <c r="H478" s="6">
        <v>577.3</v>
      </c>
      <c r="I478" s="6">
        <v>3059690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700000</v>
      </c>
      <c r="S478" s="6">
        <v>200000</v>
      </c>
      <c r="T478" s="32"/>
    </row>
    <row r="479" spans="1:20" ht="19.5" customHeight="1">
      <c r="A479" s="41" t="s">
        <v>1312</v>
      </c>
      <c r="B479" s="39" t="s">
        <v>667</v>
      </c>
      <c r="C479" s="44"/>
      <c r="D479" s="2">
        <f t="shared" si="86"/>
        <v>3959690</v>
      </c>
      <c r="E479" s="6">
        <v>0</v>
      </c>
      <c r="F479" s="20">
        <v>0</v>
      </c>
      <c r="G479" s="6">
        <v>0</v>
      </c>
      <c r="H479" s="6">
        <v>577.3</v>
      </c>
      <c r="I479" s="6">
        <v>3059690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700000</v>
      </c>
      <c r="S479" s="6">
        <v>200000</v>
      </c>
      <c r="T479" s="32"/>
    </row>
    <row r="480" spans="1:20" ht="19.5" customHeight="1">
      <c r="A480" s="41" t="s">
        <v>1313</v>
      </c>
      <c r="B480" s="39" t="s">
        <v>593</v>
      </c>
      <c r="C480" s="44"/>
      <c r="D480" s="2">
        <f t="shared" si="86"/>
        <v>3544170</v>
      </c>
      <c r="E480" s="6">
        <v>0</v>
      </c>
      <c r="F480" s="20">
        <v>0</v>
      </c>
      <c r="G480" s="6">
        <v>0</v>
      </c>
      <c r="H480" s="6">
        <v>498.9</v>
      </c>
      <c r="I480" s="6">
        <v>2644170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700000</v>
      </c>
      <c r="S480" s="6">
        <v>200000</v>
      </c>
      <c r="T480" s="32"/>
    </row>
    <row r="481" spans="1:20" ht="19.5" customHeight="1">
      <c r="A481" s="41" t="s">
        <v>1314</v>
      </c>
      <c r="B481" s="39" t="s">
        <v>668</v>
      </c>
      <c r="C481" s="44"/>
      <c r="D481" s="2">
        <f t="shared" si="86"/>
        <v>3405877.5</v>
      </c>
      <c r="E481" s="6">
        <v>2505877.5</v>
      </c>
      <c r="F481" s="20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700000</v>
      </c>
      <c r="S481" s="6">
        <v>200000</v>
      </c>
      <c r="T481" s="32"/>
    </row>
    <row r="482" spans="1:20" ht="19.5" customHeight="1">
      <c r="A482" s="41" t="s">
        <v>1315</v>
      </c>
      <c r="B482" s="39" t="s">
        <v>594</v>
      </c>
      <c r="C482" s="44"/>
      <c r="D482" s="2">
        <f t="shared" si="86"/>
        <v>5288400</v>
      </c>
      <c r="E482" s="6">
        <v>0</v>
      </c>
      <c r="F482" s="20">
        <v>0</v>
      </c>
      <c r="G482" s="6">
        <v>0</v>
      </c>
      <c r="H482" s="6">
        <v>828</v>
      </c>
      <c r="I482" s="6">
        <v>4388400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700000</v>
      </c>
      <c r="S482" s="6">
        <v>200000</v>
      </c>
      <c r="T482" s="32"/>
    </row>
    <row r="483" spans="1:20" ht="19.5" customHeight="1">
      <c r="A483" s="41" t="s">
        <v>1316</v>
      </c>
      <c r="B483" s="52" t="s">
        <v>595</v>
      </c>
      <c r="C483" s="44"/>
      <c r="D483" s="2">
        <f t="shared" si="86"/>
        <v>2341600</v>
      </c>
      <c r="E483" s="6">
        <v>0</v>
      </c>
      <c r="F483" s="20">
        <v>0</v>
      </c>
      <c r="G483" s="6">
        <v>0</v>
      </c>
      <c r="H483" s="6">
        <v>272</v>
      </c>
      <c r="I483" s="6">
        <v>1441600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700000</v>
      </c>
      <c r="S483" s="6">
        <v>200000</v>
      </c>
      <c r="T483" s="32"/>
    </row>
    <row r="484" spans="1:20" ht="19.5" customHeight="1">
      <c r="A484" s="41" t="s">
        <v>1317</v>
      </c>
      <c r="B484" s="39" t="s">
        <v>596</v>
      </c>
      <c r="C484" s="44"/>
      <c r="D484" s="2">
        <f t="shared" si="86"/>
        <v>3618370</v>
      </c>
      <c r="E484" s="6">
        <v>0</v>
      </c>
      <c r="F484" s="20">
        <v>0</v>
      </c>
      <c r="G484" s="6">
        <v>0</v>
      </c>
      <c r="H484" s="6">
        <v>512.9</v>
      </c>
      <c r="I484" s="6">
        <v>2718370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700000</v>
      </c>
      <c r="S484" s="6">
        <v>200000</v>
      </c>
      <c r="T484" s="32"/>
    </row>
    <row r="485" spans="1:20" ht="19.5" customHeight="1">
      <c r="A485" s="41" t="s">
        <v>1318</v>
      </c>
      <c r="B485" s="39" t="s">
        <v>597</v>
      </c>
      <c r="C485" s="44"/>
      <c r="D485" s="2">
        <f t="shared" si="86"/>
        <v>2437000</v>
      </c>
      <c r="E485" s="6">
        <v>0</v>
      </c>
      <c r="F485" s="20">
        <v>0</v>
      </c>
      <c r="G485" s="6">
        <v>0</v>
      </c>
      <c r="H485" s="6">
        <v>290</v>
      </c>
      <c r="I485" s="6">
        <v>1537000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700000</v>
      </c>
      <c r="S485" s="6">
        <v>200000</v>
      </c>
      <c r="T485" s="32"/>
    </row>
    <row r="486" spans="1:20" ht="19.5" customHeight="1">
      <c r="A486" s="41" t="s">
        <v>1319</v>
      </c>
      <c r="B486" s="39" t="s">
        <v>598</v>
      </c>
      <c r="C486" s="44"/>
      <c r="D486" s="2">
        <f t="shared" si="86"/>
        <v>3025300</v>
      </c>
      <c r="E486" s="6">
        <v>0</v>
      </c>
      <c r="F486" s="20">
        <v>0</v>
      </c>
      <c r="G486" s="6">
        <v>0</v>
      </c>
      <c r="H486" s="6">
        <v>401</v>
      </c>
      <c r="I486" s="6">
        <v>2125300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700000</v>
      </c>
      <c r="S486" s="6">
        <v>200000</v>
      </c>
      <c r="T486" s="32"/>
    </row>
    <row r="487" spans="1:20" ht="19.5" customHeight="1">
      <c r="A487" s="41" t="s">
        <v>1320</v>
      </c>
      <c r="B487" s="39" t="s">
        <v>669</v>
      </c>
      <c r="C487" s="44"/>
      <c r="D487" s="2">
        <f t="shared" si="86"/>
        <v>5654100</v>
      </c>
      <c r="E487" s="6">
        <v>0</v>
      </c>
      <c r="F487" s="20">
        <v>0</v>
      </c>
      <c r="G487" s="6">
        <v>0</v>
      </c>
      <c r="H487" s="6">
        <v>897</v>
      </c>
      <c r="I487" s="6">
        <v>4754100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700000</v>
      </c>
      <c r="S487" s="6">
        <v>200000</v>
      </c>
      <c r="T487" s="32"/>
    </row>
    <row r="488" spans="1:20" ht="19.5" customHeight="1">
      <c r="A488" s="41" t="s">
        <v>1321</v>
      </c>
      <c r="B488" s="39" t="s">
        <v>670</v>
      </c>
      <c r="C488" s="44"/>
      <c r="D488" s="2">
        <f t="shared" si="86"/>
        <v>2267400</v>
      </c>
      <c r="E488" s="6">
        <v>0</v>
      </c>
      <c r="F488" s="20">
        <v>0</v>
      </c>
      <c r="G488" s="6">
        <v>0</v>
      </c>
      <c r="H488" s="6">
        <v>258</v>
      </c>
      <c r="I488" s="6">
        <v>1367400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700000</v>
      </c>
      <c r="S488" s="6">
        <v>200000</v>
      </c>
      <c r="T488" s="32"/>
    </row>
    <row r="489" spans="1:20" ht="19.5" customHeight="1">
      <c r="A489" s="41" t="s">
        <v>1322</v>
      </c>
      <c r="B489" s="39" t="s">
        <v>599</v>
      </c>
      <c r="C489" s="44"/>
      <c r="D489" s="2">
        <f t="shared" si="86"/>
        <v>2241430</v>
      </c>
      <c r="E489" s="6">
        <v>0</v>
      </c>
      <c r="F489" s="20">
        <v>0</v>
      </c>
      <c r="G489" s="6">
        <v>0</v>
      </c>
      <c r="H489" s="6">
        <v>253.1</v>
      </c>
      <c r="I489" s="6">
        <v>1341430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700000</v>
      </c>
      <c r="S489" s="6">
        <v>200000</v>
      </c>
      <c r="T489" s="32"/>
    </row>
    <row r="490" spans="1:20" ht="19.5" customHeight="1">
      <c r="A490" s="41" t="s">
        <v>1323</v>
      </c>
      <c r="B490" s="39" t="s">
        <v>600</v>
      </c>
      <c r="C490" s="44"/>
      <c r="D490" s="2">
        <f t="shared" si="86"/>
        <v>2214400</v>
      </c>
      <c r="E490" s="6">
        <v>0</v>
      </c>
      <c r="F490" s="20">
        <v>0</v>
      </c>
      <c r="G490" s="6">
        <v>0</v>
      </c>
      <c r="H490" s="6">
        <v>248</v>
      </c>
      <c r="I490" s="6">
        <v>1314400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700000</v>
      </c>
      <c r="S490" s="6">
        <v>200000</v>
      </c>
      <c r="T490" s="32"/>
    </row>
    <row r="491" spans="1:20" ht="19.5" customHeight="1">
      <c r="A491" s="41" t="s">
        <v>1324</v>
      </c>
      <c r="B491" s="39" t="s">
        <v>601</v>
      </c>
      <c r="C491" s="44"/>
      <c r="D491" s="2">
        <f t="shared" si="86"/>
        <v>2214400</v>
      </c>
      <c r="E491" s="6">
        <v>0</v>
      </c>
      <c r="F491" s="20">
        <v>0</v>
      </c>
      <c r="G491" s="6">
        <v>0</v>
      </c>
      <c r="H491" s="6">
        <v>248</v>
      </c>
      <c r="I491" s="6">
        <v>1314400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700000</v>
      </c>
      <c r="S491" s="6">
        <v>200000</v>
      </c>
      <c r="T491" s="32"/>
    </row>
    <row r="492" spans="1:20" ht="19.5" customHeight="1">
      <c r="A492" s="41" t="s">
        <v>1325</v>
      </c>
      <c r="B492" s="52" t="s">
        <v>671</v>
      </c>
      <c r="C492" s="44"/>
      <c r="D492" s="2">
        <f aca="true" t="shared" si="87" ref="D492:D555">SUM(E492,G492,I492,K492,M492,O492,P492,Q492,R492,S492)</f>
        <v>4875000</v>
      </c>
      <c r="E492" s="6">
        <v>0</v>
      </c>
      <c r="F492" s="20">
        <v>0</v>
      </c>
      <c r="G492" s="6">
        <v>0</v>
      </c>
      <c r="H492" s="6">
        <v>750</v>
      </c>
      <c r="I492" s="6">
        <v>3975000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700000</v>
      </c>
      <c r="S492" s="6">
        <v>200000</v>
      </c>
      <c r="T492" s="32"/>
    </row>
    <row r="493" spans="1:20" ht="19.5" customHeight="1">
      <c r="A493" s="41" t="s">
        <v>1326</v>
      </c>
      <c r="B493" s="52" t="s">
        <v>672</v>
      </c>
      <c r="C493" s="44"/>
      <c r="D493" s="2">
        <f t="shared" si="87"/>
        <v>2076600</v>
      </c>
      <c r="E493" s="6">
        <v>0</v>
      </c>
      <c r="F493" s="20">
        <v>0</v>
      </c>
      <c r="G493" s="6">
        <v>0</v>
      </c>
      <c r="H493" s="6">
        <v>222</v>
      </c>
      <c r="I493" s="6">
        <v>1176600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700000</v>
      </c>
      <c r="S493" s="6">
        <v>200000</v>
      </c>
      <c r="T493" s="32"/>
    </row>
    <row r="494" spans="1:20" ht="19.5" customHeight="1">
      <c r="A494" s="41" t="s">
        <v>1327</v>
      </c>
      <c r="B494" s="52" t="s">
        <v>673</v>
      </c>
      <c r="C494" s="44"/>
      <c r="D494" s="2">
        <f t="shared" si="87"/>
        <v>2770900</v>
      </c>
      <c r="E494" s="6">
        <v>0</v>
      </c>
      <c r="F494" s="20">
        <v>0</v>
      </c>
      <c r="G494" s="6">
        <v>0</v>
      </c>
      <c r="H494" s="6">
        <v>353</v>
      </c>
      <c r="I494" s="6">
        <v>1870900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700000</v>
      </c>
      <c r="S494" s="6">
        <v>200000</v>
      </c>
      <c r="T494" s="32"/>
    </row>
    <row r="495" spans="1:20" ht="19.5" customHeight="1">
      <c r="A495" s="41" t="s">
        <v>1328</v>
      </c>
      <c r="B495" s="39" t="s">
        <v>602</v>
      </c>
      <c r="C495" s="44"/>
      <c r="D495" s="2">
        <f t="shared" si="87"/>
        <v>2822840</v>
      </c>
      <c r="E495" s="6">
        <v>0</v>
      </c>
      <c r="F495" s="20">
        <v>0</v>
      </c>
      <c r="G495" s="6">
        <v>0</v>
      </c>
      <c r="H495" s="6">
        <v>362.8</v>
      </c>
      <c r="I495" s="6">
        <v>1922840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700000</v>
      </c>
      <c r="S495" s="6">
        <v>200000</v>
      </c>
      <c r="T495" s="32"/>
    </row>
    <row r="496" spans="1:20" ht="19.5" customHeight="1">
      <c r="A496" s="41" t="s">
        <v>1329</v>
      </c>
      <c r="B496" s="39" t="s">
        <v>674</v>
      </c>
      <c r="C496" s="44"/>
      <c r="D496" s="2">
        <f t="shared" si="87"/>
        <v>2378700</v>
      </c>
      <c r="E496" s="6">
        <v>0</v>
      </c>
      <c r="F496" s="20">
        <v>0</v>
      </c>
      <c r="G496" s="6">
        <v>0</v>
      </c>
      <c r="H496" s="6">
        <v>279</v>
      </c>
      <c r="I496" s="6">
        <v>1478700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700000</v>
      </c>
      <c r="S496" s="6">
        <v>200000</v>
      </c>
      <c r="T496" s="32"/>
    </row>
    <row r="497" spans="1:20" ht="19.5" customHeight="1">
      <c r="A497" s="41" t="s">
        <v>1330</v>
      </c>
      <c r="B497" s="39" t="s">
        <v>603</v>
      </c>
      <c r="C497" s="44"/>
      <c r="D497" s="2">
        <f t="shared" si="87"/>
        <v>2373400</v>
      </c>
      <c r="E497" s="6">
        <v>0</v>
      </c>
      <c r="F497" s="20">
        <v>0</v>
      </c>
      <c r="G497" s="6">
        <v>0</v>
      </c>
      <c r="H497" s="6">
        <v>278</v>
      </c>
      <c r="I497" s="6">
        <v>1473400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700000</v>
      </c>
      <c r="S497" s="6">
        <v>200000</v>
      </c>
      <c r="T497" s="32"/>
    </row>
    <row r="498" spans="1:20" ht="19.5" customHeight="1">
      <c r="A498" s="41" t="s">
        <v>1331</v>
      </c>
      <c r="B498" s="39" t="s">
        <v>675</v>
      </c>
      <c r="C498" s="44"/>
      <c r="D498" s="2">
        <f t="shared" si="87"/>
        <v>5251300</v>
      </c>
      <c r="E498" s="6">
        <v>0</v>
      </c>
      <c r="F498" s="20">
        <v>0</v>
      </c>
      <c r="G498" s="6">
        <v>0</v>
      </c>
      <c r="H498" s="6">
        <v>821</v>
      </c>
      <c r="I498" s="6">
        <v>4351300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700000</v>
      </c>
      <c r="S498" s="6">
        <v>200000</v>
      </c>
      <c r="T498" s="32"/>
    </row>
    <row r="499" spans="1:20" ht="19.5" customHeight="1">
      <c r="A499" s="41" t="s">
        <v>1332</v>
      </c>
      <c r="B499" s="39" t="s">
        <v>676</v>
      </c>
      <c r="C499" s="44"/>
      <c r="D499" s="2">
        <f t="shared" si="87"/>
        <v>3481100</v>
      </c>
      <c r="E499" s="6">
        <v>0</v>
      </c>
      <c r="F499" s="20">
        <v>0</v>
      </c>
      <c r="G499" s="6">
        <v>0</v>
      </c>
      <c r="H499" s="6">
        <v>487</v>
      </c>
      <c r="I499" s="6">
        <v>2581100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700000</v>
      </c>
      <c r="S499" s="6">
        <v>200000</v>
      </c>
      <c r="T499" s="32"/>
    </row>
    <row r="500" spans="1:20" ht="19.5" customHeight="1">
      <c r="A500" s="41" t="s">
        <v>1333</v>
      </c>
      <c r="B500" s="39" t="s">
        <v>677</v>
      </c>
      <c r="C500" s="44"/>
      <c r="D500" s="2">
        <f t="shared" si="87"/>
        <v>2276940</v>
      </c>
      <c r="E500" s="6">
        <v>0</v>
      </c>
      <c r="F500" s="20">
        <v>0</v>
      </c>
      <c r="G500" s="6">
        <v>0</v>
      </c>
      <c r="H500" s="6">
        <v>259.8</v>
      </c>
      <c r="I500" s="6">
        <v>1376940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700000</v>
      </c>
      <c r="S500" s="6">
        <v>200000</v>
      </c>
      <c r="T500" s="32"/>
    </row>
    <row r="501" spans="1:20" ht="19.5" customHeight="1">
      <c r="A501" s="41" t="s">
        <v>1334</v>
      </c>
      <c r="B501" s="39" t="s">
        <v>678</v>
      </c>
      <c r="C501" s="44"/>
      <c r="D501" s="2">
        <f t="shared" si="87"/>
        <v>3300370</v>
      </c>
      <c r="E501" s="6">
        <v>0</v>
      </c>
      <c r="F501" s="20">
        <v>0</v>
      </c>
      <c r="G501" s="6">
        <v>0</v>
      </c>
      <c r="H501" s="6">
        <v>452.9</v>
      </c>
      <c r="I501" s="6">
        <v>2400370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700000</v>
      </c>
      <c r="S501" s="6">
        <v>200000</v>
      </c>
      <c r="T501" s="32"/>
    </row>
    <row r="502" spans="1:20" ht="19.5" customHeight="1">
      <c r="A502" s="41" t="s">
        <v>1335</v>
      </c>
      <c r="B502" s="39" t="s">
        <v>679</v>
      </c>
      <c r="C502" s="44"/>
      <c r="D502" s="2">
        <f t="shared" si="87"/>
        <v>2251500</v>
      </c>
      <c r="E502" s="6">
        <v>0</v>
      </c>
      <c r="F502" s="20">
        <v>0</v>
      </c>
      <c r="G502" s="6">
        <v>0</v>
      </c>
      <c r="H502" s="6">
        <v>255</v>
      </c>
      <c r="I502" s="6">
        <v>1351500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700000</v>
      </c>
      <c r="S502" s="6">
        <v>200000</v>
      </c>
      <c r="T502" s="32"/>
    </row>
    <row r="503" spans="1:20" ht="19.5" customHeight="1">
      <c r="A503" s="41" t="s">
        <v>1336</v>
      </c>
      <c r="B503" s="39" t="s">
        <v>604</v>
      </c>
      <c r="C503" s="44"/>
      <c r="D503" s="2">
        <f t="shared" si="87"/>
        <v>4333340</v>
      </c>
      <c r="E503" s="6">
        <v>0</v>
      </c>
      <c r="F503" s="20">
        <v>0</v>
      </c>
      <c r="G503" s="6">
        <v>0</v>
      </c>
      <c r="H503" s="6">
        <v>647.8</v>
      </c>
      <c r="I503" s="6">
        <v>3433340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700000</v>
      </c>
      <c r="S503" s="6">
        <v>200000</v>
      </c>
      <c r="T503" s="32"/>
    </row>
    <row r="504" spans="1:20" ht="19.5" customHeight="1">
      <c r="A504" s="41" t="s">
        <v>1337</v>
      </c>
      <c r="B504" s="39" t="s">
        <v>680</v>
      </c>
      <c r="C504" s="44"/>
      <c r="D504" s="2">
        <f t="shared" si="87"/>
        <v>3332700</v>
      </c>
      <c r="E504" s="6">
        <v>0</v>
      </c>
      <c r="F504" s="20">
        <v>0</v>
      </c>
      <c r="G504" s="6">
        <v>0</v>
      </c>
      <c r="H504" s="6">
        <v>459</v>
      </c>
      <c r="I504" s="6">
        <v>2432700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700000</v>
      </c>
      <c r="S504" s="6">
        <v>200000</v>
      </c>
      <c r="T504" s="32"/>
    </row>
    <row r="505" spans="1:20" ht="19.5" customHeight="1">
      <c r="A505" s="41" t="s">
        <v>1338</v>
      </c>
      <c r="B505" s="39" t="s">
        <v>681</v>
      </c>
      <c r="C505" s="44"/>
      <c r="D505" s="2">
        <f t="shared" si="87"/>
        <v>3020000</v>
      </c>
      <c r="E505" s="6">
        <v>0</v>
      </c>
      <c r="F505" s="20">
        <v>0</v>
      </c>
      <c r="G505" s="6">
        <v>0</v>
      </c>
      <c r="H505" s="6">
        <v>400</v>
      </c>
      <c r="I505" s="6">
        <v>2120000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700000</v>
      </c>
      <c r="S505" s="6">
        <v>200000</v>
      </c>
      <c r="T505" s="32"/>
    </row>
    <row r="506" spans="1:20" ht="19.5" customHeight="1">
      <c r="A506" s="41" t="s">
        <v>1339</v>
      </c>
      <c r="B506" s="52" t="s">
        <v>682</v>
      </c>
      <c r="C506" s="44"/>
      <c r="D506" s="2">
        <f t="shared" si="87"/>
        <v>4501350</v>
      </c>
      <c r="E506" s="6">
        <v>0</v>
      </c>
      <c r="F506" s="20">
        <v>0</v>
      </c>
      <c r="G506" s="6">
        <v>0</v>
      </c>
      <c r="H506" s="6">
        <v>679.5</v>
      </c>
      <c r="I506" s="6">
        <v>3601350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700000</v>
      </c>
      <c r="S506" s="6">
        <v>200000</v>
      </c>
      <c r="T506" s="32"/>
    </row>
    <row r="507" spans="1:20" ht="19.5" customHeight="1">
      <c r="A507" s="41" t="s">
        <v>1340</v>
      </c>
      <c r="B507" s="52" t="s">
        <v>605</v>
      </c>
      <c r="C507" s="44"/>
      <c r="D507" s="2">
        <f t="shared" si="87"/>
        <v>4529440</v>
      </c>
      <c r="E507" s="6">
        <v>0</v>
      </c>
      <c r="F507" s="20">
        <v>0</v>
      </c>
      <c r="G507" s="6">
        <v>0</v>
      </c>
      <c r="H507" s="6">
        <v>684.8</v>
      </c>
      <c r="I507" s="6">
        <v>3629440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700000</v>
      </c>
      <c r="S507" s="6">
        <v>200000</v>
      </c>
      <c r="T507" s="32"/>
    </row>
    <row r="508" spans="1:20" ht="19.5" customHeight="1">
      <c r="A508" s="41" t="s">
        <v>1341</v>
      </c>
      <c r="B508" s="52" t="s">
        <v>683</v>
      </c>
      <c r="C508" s="44"/>
      <c r="D508" s="2">
        <f t="shared" si="87"/>
        <v>4398000</v>
      </c>
      <c r="E508" s="6">
        <v>0</v>
      </c>
      <c r="F508" s="20">
        <v>0</v>
      </c>
      <c r="G508" s="6">
        <v>0</v>
      </c>
      <c r="H508" s="6">
        <v>660</v>
      </c>
      <c r="I508" s="6">
        <v>3498000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700000</v>
      </c>
      <c r="S508" s="6">
        <v>200000</v>
      </c>
      <c r="T508" s="32"/>
    </row>
    <row r="509" spans="1:20" ht="19.5" customHeight="1">
      <c r="A509" s="41" t="s">
        <v>1342</v>
      </c>
      <c r="B509" s="39" t="s">
        <v>684</v>
      </c>
      <c r="C509" s="44"/>
      <c r="D509" s="2">
        <f t="shared" si="87"/>
        <v>3860760</v>
      </c>
      <c r="E509" s="6">
        <v>0</v>
      </c>
      <c r="F509" s="20">
        <v>0</v>
      </c>
      <c r="G509" s="6">
        <v>0</v>
      </c>
      <c r="H509" s="6">
        <v>897.2</v>
      </c>
      <c r="I509" s="6">
        <v>2960760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700000</v>
      </c>
      <c r="S509" s="6">
        <v>200000</v>
      </c>
      <c r="T509" s="32"/>
    </row>
    <row r="510" spans="1:20" ht="19.5" customHeight="1">
      <c r="A510" s="41" t="s">
        <v>1343</v>
      </c>
      <c r="B510" s="39" t="s">
        <v>606</v>
      </c>
      <c r="C510" s="44"/>
      <c r="D510" s="2">
        <f t="shared" si="87"/>
        <v>3132890</v>
      </c>
      <c r="E510" s="6">
        <v>0</v>
      </c>
      <c r="F510" s="20">
        <v>0</v>
      </c>
      <c r="G510" s="6">
        <v>0</v>
      </c>
      <c r="H510" s="6">
        <v>421.3</v>
      </c>
      <c r="I510" s="6">
        <v>2232890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700000</v>
      </c>
      <c r="S510" s="6">
        <v>200000</v>
      </c>
      <c r="T510" s="32"/>
    </row>
    <row r="511" spans="1:20" ht="19.5" customHeight="1">
      <c r="A511" s="41" t="s">
        <v>1344</v>
      </c>
      <c r="B511" s="39" t="s">
        <v>607</v>
      </c>
      <c r="C511" s="44"/>
      <c r="D511" s="2">
        <f t="shared" si="87"/>
        <v>3142960</v>
      </c>
      <c r="E511" s="6">
        <v>0</v>
      </c>
      <c r="F511" s="20">
        <v>0</v>
      </c>
      <c r="G511" s="6">
        <v>0</v>
      </c>
      <c r="H511" s="6">
        <v>423.2</v>
      </c>
      <c r="I511" s="6">
        <v>2242960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700000</v>
      </c>
      <c r="S511" s="6">
        <v>200000</v>
      </c>
      <c r="T511" s="32"/>
    </row>
    <row r="512" spans="1:20" ht="19.5" customHeight="1">
      <c r="A512" s="41" t="s">
        <v>1345</v>
      </c>
      <c r="B512" s="39" t="s">
        <v>608</v>
      </c>
      <c r="C512" s="44"/>
      <c r="D512" s="2">
        <f t="shared" si="87"/>
        <v>2279060</v>
      </c>
      <c r="E512" s="6">
        <v>0</v>
      </c>
      <c r="F512" s="20">
        <v>0</v>
      </c>
      <c r="G512" s="6">
        <v>0</v>
      </c>
      <c r="H512" s="6">
        <v>260.2</v>
      </c>
      <c r="I512" s="6">
        <v>1379060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700000</v>
      </c>
      <c r="S512" s="6">
        <v>200000</v>
      </c>
      <c r="T512" s="32"/>
    </row>
    <row r="513" spans="1:20" ht="19.5" customHeight="1">
      <c r="A513" s="41" t="s">
        <v>1346</v>
      </c>
      <c r="B513" s="39" t="s">
        <v>685</v>
      </c>
      <c r="C513" s="44"/>
      <c r="D513" s="2">
        <f t="shared" si="87"/>
        <v>2298670</v>
      </c>
      <c r="E513" s="6">
        <v>0</v>
      </c>
      <c r="F513" s="20">
        <v>0</v>
      </c>
      <c r="G513" s="6">
        <v>0</v>
      </c>
      <c r="H513" s="6">
        <v>263.9</v>
      </c>
      <c r="I513" s="6">
        <v>1398670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700000</v>
      </c>
      <c r="S513" s="6">
        <v>200000</v>
      </c>
      <c r="T513" s="32"/>
    </row>
    <row r="514" spans="1:20" ht="19.5" customHeight="1">
      <c r="A514" s="41" t="s">
        <v>1347</v>
      </c>
      <c r="B514" s="39" t="s">
        <v>686</v>
      </c>
      <c r="C514" s="44"/>
      <c r="D514" s="2">
        <f t="shared" si="87"/>
        <v>2287010</v>
      </c>
      <c r="E514" s="6">
        <v>0</v>
      </c>
      <c r="F514" s="20">
        <v>0</v>
      </c>
      <c r="G514" s="6">
        <v>0</v>
      </c>
      <c r="H514" s="6">
        <v>261.7</v>
      </c>
      <c r="I514" s="6">
        <v>1387010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700000</v>
      </c>
      <c r="S514" s="6">
        <v>200000</v>
      </c>
      <c r="T514" s="32"/>
    </row>
    <row r="515" spans="1:20" ht="19.5" customHeight="1">
      <c r="A515" s="41" t="s">
        <v>1348</v>
      </c>
      <c r="B515" s="39" t="s">
        <v>687</v>
      </c>
      <c r="C515" s="44"/>
      <c r="D515" s="2">
        <f t="shared" si="87"/>
        <v>1945319</v>
      </c>
      <c r="E515" s="6">
        <v>0</v>
      </c>
      <c r="F515" s="20">
        <v>0</v>
      </c>
      <c r="G515" s="6">
        <v>0</v>
      </c>
      <c r="H515" s="6">
        <v>197.23</v>
      </c>
      <c r="I515" s="6">
        <v>1045319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700000</v>
      </c>
      <c r="S515" s="6">
        <v>200000</v>
      </c>
      <c r="T515" s="32"/>
    </row>
    <row r="516" spans="1:20" ht="19.5" customHeight="1">
      <c r="A516" s="41" t="s">
        <v>1349</v>
      </c>
      <c r="B516" s="39" t="s">
        <v>688</v>
      </c>
      <c r="C516" s="44"/>
      <c r="D516" s="2">
        <f t="shared" si="87"/>
        <v>2166700</v>
      </c>
      <c r="E516" s="6">
        <v>0</v>
      </c>
      <c r="F516" s="20">
        <v>0</v>
      </c>
      <c r="G516" s="6">
        <v>0</v>
      </c>
      <c r="H516" s="6">
        <v>239</v>
      </c>
      <c r="I516" s="6">
        <v>1266700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700000</v>
      </c>
      <c r="S516" s="6">
        <v>200000</v>
      </c>
      <c r="T516" s="32"/>
    </row>
    <row r="517" spans="1:20" ht="19.5" customHeight="1">
      <c r="A517" s="41" t="s">
        <v>1350</v>
      </c>
      <c r="B517" s="39" t="s">
        <v>689</v>
      </c>
      <c r="C517" s="44"/>
      <c r="D517" s="2">
        <f t="shared" si="87"/>
        <v>2341600</v>
      </c>
      <c r="E517" s="6">
        <v>0</v>
      </c>
      <c r="F517" s="20">
        <v>0</v>
      </c>
      <c r="G517" s="6">
        <v>0</v>
      </c>
      <c r="H517" s="6">
        <v>272</v>
      </c>
      <c r="I517" s="6">
        <v>1441600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700000</v>
      </c>
      <c r="S517" s="6">
        <v>200000</v>
      </c>
      <c r="T517" s="32"/>
    </row>
    <row r="518" spans="1:20" ht="19.5" customHeight="1">
      <c r="A518" s="41" t="s">
        <v>1351</v>
      </c>
      <c r="B518" s="39" t="s">
        <v>690</v>
      </c>
      <c r="C518" s="44"/>
      <c r="D518" s="2">
        <f t="shared" si="87"/>
        <v>4234760</v>
      </c>
      <c r="E518" s="6">
        <v>0</v>
      </c>
      <c r="F518" s="20">
        <v>0</v>
      </c>
      <c r="G518" s="6">
        <v>0</v>
      </c>
      <c r="H518" s="6">
        <v>629.2</v>
      </c>
      <c r="I518" s="6">
        <v>3334760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700000</v>
      </c>
      <c r="S518" s="6">
        <v>200000</v>
      </c>
      <c r="T518" s="32"/>
    </row>
    <row r="519" spans="1:20" ht="19.5" customHeight="1">
      <c r="A519" s="41" t="s">
        <v>1352</v>
      </c>
      <c r="B519" s="39" t="s">
        <v>691</v>
      </c>
      <c r="C519" s="44"/>
      <c r="D519" s="2">
        <f t="shared" si="87"/>
        <v>3926300</v>
      </c>
      <c r="E519" s="6">
        <v>0</v>
      </c>
      <c r="F519" s="20">
        <v>0</v>
      </c>
      <c r="G519" s="6">
        <v>0</v>
      </c>
      <c r="H519" s="6">
        <v>571</v>
      </c>
      <c r="I519" s="6">
        <v>3026300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700000</v>
      </c>
      <c r="S519" s="6">
        <v>200000</v>
      </c>
      <c r="T519" s="32"/>
    </row>
    <row r="520" spans="1:20" ht="19.5" customHeight="1">
      <c r="A520" s="41" t="s">
        <v>1353</v>
      </c>
      <c r="B520" s="39" t="s">
        <v>692</v>
      </c>
      <c r="C520" s="44"/>
      <c r="D520" s="2">
        <f t="shared" si="87"/>
        <v>3449300</v>
      </c>
      <c r="E520" s="6">
        <v>0</v>
      </c>
      <c r="F520" s="20">
        <v>0</v>
      </c>
      <c r="G520" s="6">
        <v>0</v>
      </c>
      <c r="H520" s="6">
        <v>481</v>
      </c>
      <c r="I520" s="6">
        <v>2549300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700000</v>
      </c>
      <c r="S520" s="6">
        <v>200000</v>
      </c>
      <c r="T520" s="32"/>
    </row>
    <row r="521" spans="1:20" ht="19.5" customHeight="1">
      <c r="A521" s="41" t="s">
        <v>1354</v>
      </c>
      <c r="B521" s="39" t="s">
        <v>693</v>
      </c>
      <c r="C521" s="44"/>
      <c r="D521" s="2">
        <f t="shared" si="87"/>
        <v>13741900</v>
      </c>
      <c r="E521" s="6">
        <v>0</v>
      </c>
      <c r="F521" s="20">
        <v>0</v>
      </c>
      <c r="G521" s="6">
        <v>0</v>
      </c>
      <c r="H521" s="6">
        <v>2423</v>
      </c>
      <c r="I521" s="6">
        <v>12841900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700000</v>
      </c>
      <c r="S521" s="6">
        <v>200000</v>
      </c>
      <c r="T521" s="32"/>
    </row>
    <row r="522" spans="1:20" ht="19.5" customHeight="1">
      <c r="A522" s="41" t="s">
        <v>1355</v>
      </c>
      <c r="B522" s="39" t="s">
        <v>694</v>
      </c>
      <c r="C522" s="44"/>
      <c r="D522" s="2">
        <f t="shared" si="87"/>
        <v>3975900</v>
      </c>
      <c r="E522" s="6">
        <v>0</v>
      </c>
      <c r="F522" s="20">
        <v>0</v>
      </c>
      <c r="G522" s="6">
        <v>0</v>
      </c>
      <c r="H522" s="6">
        <v>278</v>
      </c>
      <c r="I522" s="6">
        <v>1473400</v>
      </c>
      <c r="J522" s="6">
        <v>0</v>
      </c>
      <c r="K522" s="6">
        <v>0</v>
      </c>
      <c r="L522" s="6">
        <v>500</v>
      </c>
      <c r="M522" s="6">
        <v>1302500</v>
      </c>
      <c r="N522" s="6">
        <v>0</v>
      </c>
      <c r="O522" s="6">
        <v>0</v>
      </c>
      <c r="P522" s="6">
        <v>1000000</v>
      </c>
      <c r="Q522" s="6">
        <v>0</v>
      </c>
      <c r="R522" s="6">
        <v>0</v>
      </c>
      <c r="S522" s="6">
        <v>200000</v>
      </c>
      <c r="T522" s="32"/>
    </row>
    <row r="523" spans="1:20" ht="19.5" customHeight="1">
      <c r="A523" s="41" t="s">
        <v>1356</v>
      </c>
      <c r="B523" s="52" t="s">
        <v>695</v>
      </c>
      <c r="C523" s="44"/>
      <c r="D523" s="2">
        <f t="shared" si="87"/>
        <v>2378700</v>
      </c>
      <c r="E523" s="6">
        <v>0</v>
      </c>
      <c r="F523" s="20">
        <v>0</v>
      </c>
      <c r="G523" s="6">
        <v>0</v>
      </c>
      <c r="H523" s="6">
        <v>279</v>
      </c>
      <c r="I523" s="6">
        <v>1478700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700000</v>
      </c>
      <c r="S523" s="6">
        <v>200000</v>
      </c>
      <c r="T523" s="32"/>
    </row>
    <row r="524" spans="1:20" ht="19.5" customHeight="1">
      <c r="A524" s="41" t="s">
        <v>1357</v>
      </c>
      <c r="B524" s="39" t="s">
        <v>696</v>
      </c>
      <c r="C524" s="44"/>
      <c r="D524" s="2">
        <f t="shared" si="87"/>
        <v>1509500</v>
      </c>
      <c r="E524" s="6">
        <v>0</v>
      </c>
      <c r="F524" s="20">
        <v>0</v>
      </c>
      <c r="G524" s="6">
        <v>0</v>
      </c>
      <c r="H524" s="6">
        <v>115</v>
      </c>
      <c r="I524" s="6">
        <v>609500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700000</v>
      </c>
      <c r="S524" s="6">
        <v>200000</v>
      </c>
      <c r="T524" s="32"/>
    </row>
    <row r="525" spans="1:20" ht="19.5" customHeight="1">
      <c r="A525" s="41" t="s">
        <v>1358</v>
      </c>
      <c r="B525" s="39" t="s">
        <v>609</v>
      </c>
      <c r="C525" s="44"/>
      <c r="D525" s="2">
        <f t="shared" si="87"/>
        <v>3491700</v>
      </c>
      <c r="E525" s="6">
        <v>0</v>
      </c>
      <c r="F525" s="20">
        <v>0</v>
      </c>
      <c r="G525" s="6">
        <v>0</v>
      </c>
      <c r="H525" s="6">
        <v>489</v>
      </c>
      <c r="I525" s="6">
        <v>2591700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700000</v>
      </c>
      <c r="S525" s="6">
        <v>200000</v>
      </c>
      <c r="T525" s="32"/>
    </row>
    <row r="526" spans="1:20" ht="19.5" customHeight="1">
      <c r="A526" s="41" t="s">
        <v>1359</v>
      </c>
      <c r="B526" s="39" t="s">
        <v>697</v>
      </c>
      <c r="C526" s="44"/>
      <c r="D526" s="2">
        <f t="shared" si="87"/>
        <v>2569500</v>
      </c>
      <c r="E526" s="6">
        <v>0</v>
      </c>
      <c r="F526" s="20">
        <v>0</v>
      </c>
      <c r="G526" s="6">
        <v>0</v>
      </c>
      <c r="H526" s="6">
        <v>315</v>
      </c>
      <c r="I526" s="6">
        <v>1669500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700000</v>
      </c>
      <c r="S526" s="6">
        <v>200000</v>
      </c>
      <c r="T526" s="32"/>
    </row>
    <row r="527" spans="1:20" ht="19.5" customHeight="1">
      <c r="A527" s="41" t="s">
        <v>1360</v>
      </c>
      <c r="B527" s="52" t="s">
        <v>610</v>
      </c>
      <c r="C527" s="44"/>
      <c r="D527" s="2">
        <f t="shared" si="87"/>
        <v>2569500</v>
      </c>
      <c r="E527" s="6">
        <v>0</v>
      </c>
      <c r="F527" s="20">
        <v>0</v>
      </c>
      <c r="G527" s="6">
        <v>0</v>
      </c>
      <c r="H527" s="6">
        <v>315</v>
      </c>
      <c r="I527" s="6">
        <v>1669500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700000</v>
      </c>
      <c r="S527" s="6">
        <v>200000</v>
      </c>
      <c r="T527" s="32"/>
    </row>
    <row r="528" spans="1:20" ht="19.5" customHeight="1">
      <c r="A528" s="41" t="s">
        <v>1361</v>
      </c>
      <c r="B528" s="39" t="s">
        <v>611</v>
      </c>
      <c r="C528" s="44"/>
      <c r="D528" s="2">
        <f t="shared" si="87"/>
        <v>4716000</v>
      </c>
      <c r="E528" s="6">
        <v>0</v>
      </c>
      <c r="F528" s="20">
        <v>0</v>
      </c>
      <c r="G528" s="6">
        <v>0</v>
      </c>
      <c r="H528" s="6">
        <v>720</v>
      </c>
      <c r="I528" s="6">
        <v>3816000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700000</v>
      </c>
      <c r="S528" s="6">
        <v>200000</v>
      </c>
      <c r="T528" s="32"/>
    </row>
    <row r="529" spans="1:20" ht="19.5" customHeight="1">
      <c r="A529" s="41" t="s">
        <v>1362</v>
      </c>
      <c r="B529" s="39" t="s">
        <v>698</v>
      </c>
      <c r="C529" s="44"/>
      <c r="D529" s="2">
        <f t="shared" si="87"/>
        <v>4318500</v>
      </c>
      <c r="E529" s="6">
        <v>0</v>
      </c>
      <c r="F529" s="20">
        <v>0</v>
      </c>
      <c r="G529" s="6">
        <v>0</v>
      </c>
      <c r="H529" s="6">
        <v>645</v>
      </c>
      <c r="I529" s="6">
        <v>3418500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700000</v>
      </c>
      <c r="S529" s="6">
        <v>200000</v>
      </c>
      <c r="T529" s="32"/>
    </row>
    <row r="530" spans="1:20" ht="19.5" customHeight="1">
      <c r="A530" s="41" t="s">
        <v>1363</v>
      </c>
      <c r="B530" s="39" t="s">
        <v>699</v>
      </c>
      <c r="C530" s="44"/>
      <c r="D530" s="2">
        <f t="shared" si="87"/>
        <v>4090600</v>
      </c>
      <c r="E530" s="6">
        <v>0</v>
      </c>
      <c r="F530" s="20">
        <v>0</v>
      </c>
      <c r="G530" s="6">
        <v>0</v>
      </c>
      <c r="H530" s="6">
        <v>602</v>
      </c>
      <c r="I530" s="6">
        <v>3190600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700000</v>
      </c>
      <c r="S530" s="6">
        <v>200000</v>
      </c>
      <c r="T530" s="32"/>
    </row>
    <row r="531" spans="1:20" ht="19.5" customHeight="1">
      <c r="A531" s="41" t="s">
        <v>1364</v>
      </c>
      <c r="B531" s="39" t="s">
        <v>700</v>
      </c>
      <c r="C531" s="44"/>
      <c r="D531" s="2">
        <f t="shared" si="87"/>
        <v>13461750.76</v>
      </c>
      <c r="E531" s="6">
        <v>2950940.76</v>
      </c>
      <c r="F531" s="20">
        <v>0</v>
      </c>
      <c r="G531" s="6">
        <v>0</v>
      </c>
      <c r="H531" s="6">
        <v>908</v>
      </c>
      <c r="I531" s="6">
        <v>4812400</v>
      </c>
      <c r="J531" s="6">
        <v>0</v>
      </c>
      <c r="K531" s="6">
        <v>0</v>
      </c>
      <c r="L531" s="6">
        <v>1042</v>
      </c>
      <c r="M531" s="6">
        <v>2714410</v>
      </c>
      <c r="N531" s="6">
        <v>0</v>
      </c>
      <c r="O531" s="6">
        <v>0</v>
      </c>
      <c r="P531" s="6">
        <v>2084000</v>
      </c>
      <c r="Q531" s="6">
        <v>0</v>
      </c>
      <c r="R531" s="6">
        <v>700000</v>
      </c>
      <c r="S531" s="6">
        <v>200000</v>
      </c>
      <c r="T531" s="32"/>
    </row>
    <row r="532" spans="1:20" ht="19.5" customHeight="1">
      <c r="A532" s="41" t="s">
        <v>1365</v>
      </c>
      <c r="B532" s="39" t="s">
        <v>612</v>
      </c>
      <c r="C532" s="44"/>
      <c r="D532" s="2">
        <f t="shared" si="87"/>
        <v>2924600</v>
      </c>
      <c r="E532" s="6">
        <v>0</v>
      </c>
      <c r="F532" s="20">
        <v>0</v>
      </c>
      <c r="G532" s="6">
        <v>0</v>
      </c>
      <c r="H532" s="6">
        <v>382</v>
      </c>
      <c r="I532" s="6">
        <v>2024600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700000</v>
      </c>
      <c r="S532" s="6">
        <v>200000</v>
      </c>
      <c r="T532" s="32"/>
    </row>
    <row r="533" spans="1:20" ht="19.5" customHeight="1">
      <c r="A533" s="41" t="s">
        <v>1366</v>
      </c>
      <c r="B533" s="39" t="s">
        <v>613</v>
      </c>
      <c r="C533" s="44"/>
      <c r="D533" s="2">
        <f t="shared" si="87"/>
        <v>2914000</v>
      </c>
      <c r="E533" s="6">
        <v>0</v>
      </c>
      <c r="F533" s="20">
        <v>0</v>
      </c>
      <c r="G533" s="6">
        <v>0</v>
      </c>
      <c r="H533" s="6">
        <v>380</v>
      </c>
      <c r="I533" s="6">
        <v>2014000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700000</v>
      </c>
      <c r="S533" s="6">
        <v>200000</v>
      </c>
      <c r="T533" s="32"/>
    </row>
    <row r="534" spans="1:20" ht="19.5" customHeight="1">
      <c r="A534" s="41" t="s">
        <v>1367</v>
      </c>
      <c r="B534" s="39" t="s">
        <v>701</v>
      </c>
      <c r="C534" s="44"/>
      <c r="D534" s="2">
        <f t="shared" si="87"/>
        <v>2331000</v>
      </c>
      <c r="E534" s="6">
        <v>0</v>
      </c>
      <c r="F534" s="20">
        <v>0</v>
      </c>
      <c r="G534" s="6">
        <v>0</v>
      </c>
      <c r="H534" s="6">
        <v>270</v>
      </c>
      <c r="I534" s="6">
        <v>1431000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700000</v>
      </c>
      <c r="S534" s="6">
        <v>200000</v>
      </c>
      <c r="T534" s="32"/>
    </row>
    <row r="535" spans="1:20" ht="19.5" customHeight="1">
      <c r="A535" s="41" t="s">
        <v>1368</v>
      </c>
      <c r="B535" s="39" t="s">
        <v>702</v>
      </c>
      <c r="C535" s="44"/>
      <c r="D535" s="2">
        <f t="shared" si="87"/>
        <v>2325700</v>
      </c>
      <c r="E535" s="6">
        <v>0</v>
      </c>
      <c r="F535" s="20">
        <v>0</v>
      </c>
      <c r="G535" s="6">
        <v>0</v>
      </c>
      <c r="H535" s="6">
        <v>269</v>
      </c>
      <c r="I535" s="6">
        <v>1425700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700000</v>
      </c>
      <c r="S535" s="6">
        <v>200000</v>
      </c>
      <c r="T535" s="32"/>
    </row>
    <row r="536" spans="1:20" ht="19.5" customHeight="1">
      <c r="A536" s="41" t="s">
        <v>1369</v>
      </c>
      <c r="B536" s="39" t="s">
        <v>703</v>
      </c>
      <c r="C536" s="44"/>
      <c r="D536" s="2">
        <f t="shared" si="87"/>
        <v>1579802.7</v>
      </c>
      <c r="E536" s="6">
        <v>679802.7</v>
      </c>
      <c r="F536" s="20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700000</v>
      </c>
      <c r="S536" s="6">
        <v>200000</v>
      </c>
      <c r="T536" s="32"/>
    </row>
    <row r="537" spans="1:20" ht="19.5" customHeight="1">
      <c r="A537" s="41" t="s">
        <v>1370</v>
      </c>
      <c r="B537" s="39" t="s">
        <v>704</v>
      </c>
      <c r="C537" s="44"/>
      <c r="D537" s="2">
        <f t="shared" si="87"/>
        <v>1976430</v>
      </c>
      <c r="E537" s="6">
        <v>0</v>
      </c>
      <c r="F537" s="20">
        <v>0</v>
      </c>
      <c r="G537" s="6">
        <v>0</v>
      </c>
      <c r="H537" s="6">
        <v>203.1</v>
      </c>
      <c r="I537" s="6">
        <v>1076430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700000</v>
      </c>
      <c r="S537" s="6">
        <v>200000</v>
      </c>
      <c r="T537" s="32"/>
    </row>
    <row r="538" spans="1:20" ht="19.5" customHeight="1">
      <c r="A538" s="41" t="s">
        <v>1371</v>
      </c>
      <c r="B538" s="39" t="s">
        <v>705</v>
      </c>
      <c r="C538" s="44"/>
      <c r="D538" s="2">
        <f t="shared" si="87"/>
        <v>1838183.6</v>
      </c>
      <c r="E538" s="6">
        <v>708198.6</v>
      </c>
      <c r="F538" s="20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357</v>
      </c>
      <c r="M538" s="6">
        <v>929985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200000</v>
      </c>
      <c r="T538" s="32"/>
    </row>
    <row r="539" spans="1:20" ht="19.5" customHeight="1">
      <c r="A539" s="41" t="s">
        <v>1372</v>
      </c>
      <c r="B539" s="39" t="s">
        <v>706</v>
      </c>
      <c r="C539" s="44"/>
      <c r="D539" s="2">
        <f t="shared" si="87"/>
        <v>2267400</v>
      </c>
      <c r="E539" s="6">
        <v>0</v>
      </c>
      <c r="F539" s="20">
        <v>0</v>
      </c>
      <c r="G539" s="6">
        <v>0</v>
      </c>
      <c r="H539" s="6">
        <v>258</v>
      </c>
      <c r="I539" s="6">
        <v>1367400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700000</v>
      </c>
      <c r="S539" s="6">
        <v>200000</v>
      </c>
      <c r="T539" s="32"/>
    </row>
    <row r="540" spans="1:20" ht="19.5" customHeight="1">
      <c r="A540" s="41" t="s">
        <v>1373</v>
      </c>
      <c r="B540" s="39" t="s">
        <v>707</v>
      </c>
      <c r="C540" s="44"/>
      <c r="D540" s="2">
        <f t="shared" si="87"/>
        <v>2405200</v>
      </c>
      <c r="E540" s="6">
        <v>0</v>
      </c>
      <c r="F540" s="20">
        <v>0</v>
      </c>
      <c r="G540" s="6">
        <v>0</v>
      </c>
      <c r="H540" s="6">
        <v>284</v>
      </c>
      <c r="I540" s="6">
        <v>1505200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700000</v>
      </c>
      <c r="S540" s="6">
        <v>200000</v>
      </c>
      <c r="T540" s="32"/>
    </row>
    <row r="541" spans="1:20" ht="19.5" customHeight="1">
      <c r="A541" s="41" t="s">
        <v>1374</v>
      </c>
      <c r="B541" s="39" t="s">
        <v>708</v>
      </c>
      <c r="C541" s="44"/>
      <c r="D541" s="2">
        <f t="shared" si="87"/>
        <v>4129290</v>
      </c>
      <c r="E541" s="6">
        <v>0</v>
      </c>
      <c r="F541" s="20">
        <v>0</v>
      </c>
      <c r="G541" s="6">
        <v>0</v>
      </c>
      <c r="H541" s="6">
        <v>609.3</v>
      </c>
      <c r="I541" s="6">
        <v>3229290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700000</v>
      </c>
      <c r="S541" s="6">
        <v>200000</v>
      </c>
      <c r="T541" s="32"/>
    </row>
    <row r="542" spans="1:20" ht="19.5" customHeight="1">
      <c r="A542" s="41" t="s">
        <v>1375</v>
      </c>
      <c r="B542" s="39" t="s">
        <v>709</v>
      </c>
      <c r="C542" s="44"/>
      <c r="D542" s="2">
        <f t="shared" si="87"/>
        <v>2543000</v>
      </c>
      <c r="E542" s="6">
        <v>0</v>
      </c>
      <c r="F542" s="20">
        <v>0</v>
      </c>
      <c r="G542" s="6">
        <v>0</v>
      </c>
      <c r="H542" s="6">
        <v>310</v>
      </c>
      <c r="I542" s="6">
        <v>1643000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700000</v>
      </c>
      <c r="S542" s="6">
        <v>200000</v>
      </c>
      <c r="T542" s="32"/>
    </row>
    <row r="543" spans="1:20" ht="19.5" customHeight="1">
      <c r="A543" s="41" t="s">
        <v>1376</v>
      </c>
      <c r="B543" s="39" t="s">
        <v>614</v>
      </c>
      <c r="C543" s="44"/>
      <c r="D543" s="2">
        <f t="shared" si="87"/>
        <v>2537700</v>
      </c>
      <c r="E543" s="6">
        <v>0</v>
      </c>
      <c r="F543" s="20">
        <v>0</v>
      </c>
      <c r="G543" s="6">
        <v>0</v>
      </c>
      <c r="H543" s="6">
        <v>309</v>
      </c>
      <c r="I543" s="6">
        <v>1637700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700000</v>
      </c>
      <c r="S543" s="6">
        <v>200000</v>
      </c>
      <c r="T543" s="32"/>
    </row>
    <row r="544" spans="1:20" ht="19.5" customHeight="1">
      <c r="A544" s="41" t="s">
        <v>1377</v>
      </c>
      <c r="B544" s="39" t="s">
        <v>710</v>
      </c>
      <c r="C544" s="44"/>
      <c r="D544" s="2">
        <f t="shared" si="87"/>
        <v>2468800</v>
      </c>
      <c r="E544" s="6">
        <v>0</v>
      </c>
      <c r="F544" s="20">
        <v>0</v>
      </c>
      <c r="G544" s="6">
        <v>0</v>
      </c>
      <c r="H544" s="6">
        <v>296</v>
      </c>
      <c r="I544" s="6">
        <v>1568800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700000</v>
      </c>
      <c r="S544" s="6">
        <v>200000</v>
      </c>
      <c r="T544" s="32"/>
    </row>
    <row r="545" spans="1:20" ht="19.5" customHeight="1">
      <c r="A545" s="41" t="s">
        <v>1378</v>
      </c>
      <c r="B545" s="39" t="s">
        <v>711</v>
      </c>
      <c r="C545" s="44"/>
      <c r="D545" s="2">
        <f t="shared" si="87"/>
        <v>1843400</v>
      </c>
      <c r="E545" s="6">
        <v>0</v>
      </c>
      <c r="F545" s="20">
        <v>0</v>
      </c>
      <c r="G545" s="6">
        <v>0</v>
      </c>
      <c r="H545" s="6">
        <v>178</v>
      </c>
      <c r="I545" s="6">
        <v>943400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700000</v>
      </c>
      <c r="S545" s="6">
        <v>200000</v>
      </c>
      <c r="T545" s="32"/>
    </row>
    <row r="546" spans="1:20" ht="19.5" customHeight="1">
      <c r="A546" s="41" t="s">
        <v>1379</v>
      </c>
      <c r="B546" s="39" t="s">
        <v>712</v>
      </c>
      <c r="C546" s="44"/>
      <c r="D546" s="2">
        <f t="shared" si="87"/>
        <v>2276940</v>
      </c>
      <c r="E546" s="6">
        <v>0</v>
      </c>
      <c r="F546" s="20">
        <v>0</v>
      </c>
      <c r="G546" s="6">
        <v>0</v>
      </c>
      <c r="H546" s="6">
        <v>259.8</v>
      </c>
      <c r="I546" s="6">
        <v>1376940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700000</v>
      </c>
      <c r="S546" s="6">
        <v>200000</v>
      </c>
      <c r="T546" s="32"/>
    </row>
    <row r="547" spans="1:20" ht="19.5" customHeight="1">
      <c r="A547" s="41" t="s">
        <v>1380</v>
      </c>
      <c r="B547" s="39" t="s">
        <v>713</v>
      </c>
      <c r="C547" s="44"/>
      <c r="D547" s="2">
        <f t="shared" si="87"/>
        <v>3544700</v>
      </c>
      <c r="E547" s="6">
        <v>0</v>
      </c>
      <c r="F547" s="20">
        <v>0</v>
      </c>
      <c r="G547" s="6">
        <v>0</v>
      </c>
      <c r="H547" s="6">
        <v>499</v>
      </c>
      <c r="I547" s="6">
        <v>2644700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700000</v>
      </c>
      <c r="S547" s="6">
        <v>200000</v>
      </c>
      <c r="T547" s="32"/>
    </row>
    <row r="548" spans="1:20" ht="19.5" customHeight="1">
      <c r="A548" s="41" t="s">
        <v>1381</v>
      </c>
      <c r="B548" s="39" t="s">
        <v>615</v>
      </c>
      <c r="C548" s="44"/>
      <c r="D548" s="2">
        <f t="shared" si="87"/>
        <v>2677090</v>
      </c>
      <c r="E548" s="6">
        <v>0</v>
      </c>
      <c r="F548" s="20">
        <v>0</v>
      </c>
      <c r="G548" s="6">
        <v>0</v>
      </c>
      <c r="H548" s="6">
        <v>335.3</v>
      </c>
      <c r="I548" s="6">
        <v>1777090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700000</v>
      </c>
      <c r="S548" s="6">
        <v>200000</v>
      </c>
      <c r="T548" s="32"/>
    </row>
    <row r="549" spans="1:20" ht="19.5" customHeight="1">
      <c r="A549" s="41" t="s">
        <v>1382</v>
      </c>
      <c r="B549" s="39" t="s">
        <v>714</v>
      </c>
      <c r="C549" s="44"/>
      <c r="D549" s="2">
        <f t="shared" si="87"/>
        <v>3788500</v>
      </c>
      <c r="E549" s="6">
        <v>0</v>
      </c>
      <c r="F549" s="20">
        <v>0</v>
      </c>
      <c r="G549" s="6">
        <v>0</v>
      </c>
      <c r="H549" s="6">
        <v>545</v>
      </c>
      <c r="I549" s="6">
        <v>2888500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700000</v>
      </c>
      <c r="S549" s="6">
        <v>200000</v>
      </c>
      <c r="T549" s="32"/>
    </row>
    <row r="550" spans="1:20" ht="19.5" customHeight="1">
      <c r="A550" s="41" t="s">
        <v>1383</v>
      </c>
      <c r="B550" s="39" t="s">
        <v>715</v>
      </c>
      <c r="C550" s="44"/>
      <c r="D550" s="2">
        <f t="shared" si="87"/>
        <v>3613600</v>
      </c>
      <c r="E550" s="6">
        <v>0</v>
      </c>
      <c r="F550" s="20">
        <v>0</v>
      </c>
      <c r="G550" s="6">
        <v>0</v>
      </c>
      <c r="H550" s="6">
        <v>512</v>
      </c>
      <c r="I550" s="6">
        <v>2713600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700000</v>
      </c>
      <c r="S550" s="6">
        <v>200000</v>
      </c>
      <c r="T550" s="32"/>
    </row>
    <row r="551" spans="1:20" ht="19.5" customHeight="1">
      <c r="A551" s="41" t="s">
        <v>1384</v>
      </c>
      <c r="B551" s="39" t="s">
        <v>716</v>
      </c>
      <c r="C551" s="44"/>
      <c r="D551" s="2">
        <f t="shared" si="87"/>
        <v>3136600</v>
      </c>
      <c r="E551" s="6">
        <v>0</v>
      </c>
      <c r="F551" s="20">
        <v>0</v>
      </c>
      <c r="G551" s="6">
        <v>0</v>
      </c>
      <c r="H551" s="6">
        <v>422</v>
      </c>
      <c r="I551" s="6">
        <v>2236600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700000</v>
      </c>
      <c r="S551" s="6">
        <v>200000</v>
      </c>
      <c r="T551" s="32"/>
    </row>
    <row r="552" spans="1:20" ht="19.5" customHeight="1">
      <c r="A552" s="41" t="s">
        <v>1385</v>
      </c>
      <c r="B552" s="39" t="s">
        <v>616</v>
      </c>
      <c r="C552" s="44"/>
      <c r="D552" s="2">
        <f t="shared" si="87"/>
        <v>3270160</v>
      </c>
      <c r="E552" s="6">
        <v>0</v>
      </c>
      <c r="F552" s="20">
        <v>0</v>
      </c>
      <c r="G552" s="6">
        <v>0</v>
      </c>
      <c r="H552" s="6">
        <v>447.2</v>
      </c>
      <c r="I552" s="6">
        <v>2370160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700000</v>
      </c>
      <c r="S552" s="6">
        <v>200000</v>
      </c>
      <c r="T552" s="32"/>
    </row>
    <row r="553" spans="1:20" ht="19.5" customHeight="1">
      <c r="A553" s="41" t="s">
        <v>1386</v>
      </c>
      <c r="B553" s="52" t="s">
        <v>617</v>
      </c>
      <c r="C553" s="44"/>
      <c r="D553" s="2">
        <f t="shared" si="87"/>
        <v>4557000</v>
      </c>
      <c r="E553" s="6">
        <v>0</v>
      </c>
      <c r="F553" s="20">
        <v>0</v>
      </c>
      <c r="G553" s="6">
        <v>0</v>
      </c>
      <c r="H553" s="6">
        <v>690</v>
      </c>
      <c r="I553" s="6">
        <v>3657000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700000</v>
      </c>
      <c r="S553" s="6">
        <v>200000</v>
      </c>
      <c r="T553" s="32"/>
    </row>
    <row r="554" spans="1:20" ht="19.5" customHeight="1">
      <c r="A554" s="41" t="s">
        <v>1387</v>
      </c>
      <c r="B554" s="52" t="s">
        <v>618</v>
      </c>
      <c r="C554" s="44"/>
      <c r="D554" s="2">
        <f t="shared" si="87"/>
        <v>4636500</v>
      </c>
      <c r="E554" s="6">
        <v>0</v>
      </c>
      <c r="F554" s="20">
        <v>0</v>
      </c>
      <c r="G554" s="6">
        <v>0</v>
      </c>
      <c r="H554" s="6">
        <v>705</v>
      </c>
      <c r="I554" s="6">
        <v>3736500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700000</v>
      </c>
      <c r="S554" s="6">
        <v>200000</v>
      </c>
      <c r="T554" s="32"/>
    </row>
    <row r="555" spans="1:20" ht="19.5" customHeight="1">
      <c r="A555" s="41" t="s">
        <v>1388</v>
      </c>
      <c r="B555" s="39" t="s">
        <v>619</v>
      </c>
      <c r="C555" s="44"/>
      <c r="D555" s="2">
        <f t="shared" si="87"/>
        <v>24375737</v>
      </c>
      <c r="E555" s="6">
        <v>10268637</v>
      </c>
      <c r="F555" s="20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3020</v>
      </c>
      <c r="M555" s="6">
        <v>7867100</v>
      </c>
      <c r="N555" s="6">
        <v>0</v>
      </c>
      <c r="O555" s="6">
        <v>0</v>
      </c>
      <c r="P555" s="6">
        <v>6040000</v>
      </c>
      <c r="Q555" s="6">
        <v>0</v>
      </c>
      <c r="R555" s="6">
        <v>0</v>
      </c>
      <c r="S555" s="6">
        <v>200000</v>
      </c>
      <c r="T555" s="32"/>
    </row>
    <row r="556" spans="1:20" ht="19.5" customHeight="1">
      <c r="A556" s="41" t="s">
        <v>1389</v>
      </c>
      <c r="B556" s="52" t="s">
        <v>717</v>
      </c>
      <c r="C556" s="44"/>
      <c r="D556" s="2">
        <f aca="true" t="shared" si="88" ref="D556:D590">SUM(E556,G556,I556,K556,M556,O556,P556,Q556,R556,S556)</f>
        <v>6072800</v>
      </c>
      <c r="E556" s="6">
        <v>0</v>
      </c>
      <c r="F556" s="20">
        <v>0</v>
      </c>
      <c r="G556" s="6">
        <v>0</v>
      </c>
      <c r="H556" s="6">
        <v>976</v>
      </c>
      <c r="I556" s="6">
        <v>5172800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700000</v>
      </c>
      <c r="S556" s="6">
        <v>200000</v>
      </c>
      <c r="T556" s="32"/>
    </row>
    <row r="557" spans="1:20" ht="19.5" customHeight="1">
      <c r="A557" s="41" t="s">
        <v>1390</v>
      </c>
      <c r="B557" s="52" t="s">
        <v>718</v>
      </c>
      <c r="C557" s="44"/>
      <c r="D557" s="2">
        <f t="shared" si="88"/>
        <v>5267200</v>
      </c>
      <c r="E557" s="6">
        <v>0</v>
      </c>
      <c r="F557" s="20">
        <v>0</v>
      </c>
      <c r="G557" s="6">
        <v>0</v>
      </c>
      <c r="H557" s="6">
        <v>824</v>
      </c>
      <c r="I557" s="6">
        <v>4367200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700000</v>
      </c>
      <c r="S557" s="6">
        <v>200000</v>
      </c>
      <c r="T557" s="32"/>
    </row>
    <row r="558" spans="1:20" ht="19.5" customHeight="1">
      <c r="A558" s="41" t="s">
        <v>1391</v>
      </c>
      <c r="B558" s="39" t="s">
        <v>719</v>
      </c>
      <c r="C558" s="44"/>
      <c r="D558" s="2">
        <f t="shared" si="88"/>
        <v>3685710.6</v>
      </c>
      <c r="E558" s="6">
        <v>2785710.6</v>
      </c>
      <c r="F558" s="20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700000</v>
      </c>
      <c r="S558" s="6">
        <v>200000</v>
      </c>
      <c r="T558" s="32"/>
    </row>
    <row r="559" spans="1:20" ht="19.5" customHeight="1">
      <c r="A559" s="41" t="s">
        <v>1392</v>
      </c>
      <c r="B559" s="39" t="s">
        <v>620</v>
      </c>
      <c r="C559" s="44"/>
      <c r="D559" s="2">
        <f t="shared" si="88"/>
        <v>6692035.5</v>
      </c>
      <c r="E559" s="6">
        <v>5792035.5</v>
      </c>
      <c r="F559" s="20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700000</v>
      </c>
      <c r="S559" s="6">
        <v>200000</v>
      </c>
      <c r="T559" s="32"/>
    </row>
    <row r="560" spans="1:20" ht="19.5" customHeight="1">
      <c r="A560" s="41" t="s">
        <v>1393</v>
      </c>
      <c r="B560" s="39" t="s">
        <v>720</v>
      </c>
      <c r="C560" s="44"/>
      <c r="D560" s="2">
        <f t="shared" si="88"/>
        <v>3632583.57</v>
      </c>
      <c r="E560" s="6">
        <v>2732583.57</v>
      </c>
      <c r="F560" s="20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700000</v>
      </c>
      <c r="S560" s="6">
        <v>200000</v>
      </c>
      <c r="T560" s="32"/>
    </row>
    <row r="561" spans="1:20" ht="19.5" customHeight="1">
      <c r="A561" s="41" t="s">
        <v>1394</v>
      </c>
      <c r="B561" s="39" t="s">
        <v>721</v>
      </c>
      <c r="C561" s="44"/>
      <c r="D561" s="2">
        <f t="shared" si="88"/>
        <v>3476988.6</v>
      </c>
      <c r="E561" s="6">
        <v>2576988.6</v>
      </c>
      <c r="F561" s="20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700000</v>
      </c>
      <c r="S561" s="6">
        <v>200000</v>
      </c>
      <c r="T561" s="32"/>
    </row>
    <row r="562" spans="1:20" ht="19.5" customHeight="1">
      <c r="A562" s="41" t="s">
        <v>1395</v>
      </c>
      <c r="B562" s="39" t="s">
        <v>621</v>
      </c>
      <c r="C562" s="44"/>
      <c r="D562" s="2">
        <f t="shared" si="88"/>
        <v>2357500</v>
      </c>
      <c r="E562" s="6">
        <v>0</v>
      </c>
      <c r="F562" s="20">
        <v>0</v>
      </c>
      <c r="G562" s="6">
        <v>0</v>
      </c>
      <c r="H562" s="6">
        <v>275</v>
      </c>
      <c r="I562" s="6">
        <v>1457500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700000</v>
      </c>
      <c r="S562" s="6">
        <v>200000</v>
      </c>
      <c r="T562" s="32"/>
    </row>
    <row r="563" spans="1:20" ht="19.5" customHeight="1">
      <c r="A563" s="41" t="s">
        <v>1396</v>
      </c>
      <c r="B563" s="39" t="s">
        <v>722</v>
      </c>
      <c r="C563" s="44"/>
      <c r="D563" s="2">
        <f t="shared" si="88"/>
        <v>2373400</v>
      </c>
      <c r="E563" s="6">
        <v>0</v>
      </c>
      <c r="F563" s="20">
        <v>0</v>
      </c>
      <c r="G563" s="6">
        <v>0</v>
      </c>
      <c r="H563" s="6">
        <v>278</v>
      </c>
      <c r="I563" s="6">
        <v>1473400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700000</v>
      </c>
      <c r="S563" s="6">
        <v>200000</v>
      </c>
      <c r="T563" s="32"/>
    </row>
    <row r="564" spans="1:20" ht="19.5" customHeight="1">
      <c r="A564" s="41" t="s">
        <v>1397</v>
      </c>
      <c r="B564" s="39" t="s">
        <v>723</v>
      </c>
      <c r="C564" s="44"/>
      <c r="D564" s="2">
        <f t="shared" si="88"/>
        <v>3020000</v>
      </c>
      <c r="E564" s="6">
        <v>0</v>
      </c>
      <c r="F564" s="20">
        <v>0</v>
      </c>
      <c r="G564" s="6">
        <v>0</v>
      </c>
      <c r="H564" s="6">
        <v>400</v>
      </c>
      <c r="I564" s="6">
        <v>2120000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700000</v>
      </c>
      <c r="S564" s="6">
        <v>200000</v>
      </c>
      <c r="T564" s="32"/>
    </row>
    <row r="565" spans="1:20" ht="19.5" customHeight="1">
      <c r="A565" s="41" t="s">
        <v>1398</v>
      </c>
      <c r="B565" s="39" t="s">
        <v>622</v>
      </c>
      <c r="C565" s="44"/>
      <c r="D565" s="2">
        <f t="shared" si="88"/>
        <v>2272700</v>
      </c>
      <c r="E565" s="6">
        <v>0</v>
      </c>
      <c r="F565" s="20">
        <v>0</v>
      </c>
      <c r="G565" s="6">
        <v>0</v>
      </c>
      <c r="H565" s="6">
        <v>259</v>
      </c>
      <c r="I565" s="6">
        <v>1372700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700000</v>
      </c>
      <c r="S565" s="6">
        <v>200000</v>
      </c>
      <c r="T565" s="32"/>
    </row>
    <row r="566" spans="1:20" ht="19.5" customHeight="1">
      <c r="A566" s="41" t="s">
        <v>1399</v>
      </c>
      <c r="B566" s="39" t="s">
        <v>724</v>
      </c>
      <c r="C566" s="44"/>
      <c r="D566" s="2">
        <f t="shared" si="88"/>
        <v>3311500</v>
      </c>
      <c r="E566" s="6">
        <v>0</v>
      </c>
      <c r="F566" s="20">
        <v>0</v>
      </c>
      <c r="G566" s="6">
        <v>0</v>
      </c>
      <c r="H566" s="6">
        <v>455</v>
      </c>
      <c r="I566" s="6">
        <v>2411500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700000</v>
      </c>
      <c r="S566" s="6">
        <v>200000</v>
      </c>
      <c r="T566" s="32"/>
    </row>
    <row r="567" spans="1:20" ht="19.5" customHeight="1">
      <c r="A567" s="41" t="s">
        <v>1400</v>
      </c>
      <c r="B567" s="39" t="s">
        <v>623</v>
      </c>
      <c r="C567" s="44"/>
      <c r="D567" s="2">
        <f t="shared" si="88"/>
        <v>5164477.78</v>
      </c>
      <c r="E567" s="6">
        <v>1041522.78</v>
      </c>
      <c r="F567" s="20">
        <v>0</v>
      </c>
      <c r="G567" s="6">
        <v>0</v>
      </c>
      <c r="H567" s="6">
        <v>251</v>
      </c>
      <c r="I567" s="6">
        <v>1330300</v>
      </c>
      <c r="J567" s="6">
        <v>0</v>
      </c>
      <c r="K567" s="6">
        <v>0</v>
      </c>
      <c r="L567" s="6">
        <v>411</v>
      </c>
      <c r="M567" s="6">
        <v>1070655</v>
      </c>
      <c r="N567" s="6">
        <v>0</v>
      </c>
      <c r="O567" s="6">
        <v>0</v>
      </c>
      <c r="P567" s="6">
        <v>822000</v>
      </c>
      <c r="Q567" s="6">
        <v>0</v>
      </c>
      <c r="R567" s="6">
        <v>700000</v>
      </c>
      <c r="S567" s="6">
        <v>200000</v>
      </c>
      <c r="T567" s="32"/>
    </row>
    <row r="568" spans="1:20" ht="19.5" customHeight="1">
      <c r="A568" s="41" t="s">
        <v>1401</v>
      </c>
      <c r="B568" s="39" t="s">
        <v>725</v>
      </c>
      <c r="C568" s="44"/>
      <c r="D568" s="2">
        <f t="shared" si="88"/>
        <v>2320400</v>
      </c>
      <c r="E568" s="6">
        <v>0</v>
      </c>
      <c r="F568" s="20">
        <v>0</v>
      </c>
      <c r="G568" s="6">
        <v>0</v>
      </c>
      <c r="H568" s="6">
        <v>268</v>
      </c>
      <c r="I568" s="6">
        <v>1420400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700000</v>
      </c>
      <c r="S568" s="6">
        <v>200000</v>
      </c>
      <c r="T568" s="32"/>
    </row>
    <row r="569" spans="1:20" ht="19.5" customHeight="1">
      <c r="A569" s="41" t="s">
        <v>1402</v>
      </c>
      <c r="B569" s="39" t="s">
        <v>726</v>
      </c>
      <c r="C569" s="44"/>
      <c r="D569" s="2">
        <f t="shared" si="88"/>
        <v>2320400</v>
      </c>
      <c r="E569" s="6">
        <v>0</v>
      </c>
      <c r="F569" s="20">
        <v>0</v>
      </c>
      <c r="G569" s="6">
        <v>0</v>
      </c>
      <c r="H569" s="6">
        <v>268</v>
      </c>
      <c r="I569" s="6">
        <v>1420400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700000</v>
      </c>
      <c r="S569" s="6">
        <v>200000</v>
      </c>
      <c r="T569" s="32"/>
    </row>
    <row r="570" spans="1:20" ht="19.5" customHeight="1">
      <c r="A570" s="41" t="s">
        <v>1403</v>
      </c>
      <c r="B570" s="39" t="s">
        <v>727</v>
      </c>
      <c r="C570" s="44"/>
      <c r="D570" s="2">
        <f t="shared" si="88"/>
        <v>2293900</v>
      </c>
      <c r="E570" s="6">
        <v>0</v>
      </c>
      <c r="F570" s="20">
        <v>0</v>
      </c>
      <c r="G570" s="6">
        <v>0</v>
      </c>
      <c r="H570" s="6">
        <v>263</v>
      </c>
      <c r="I570" s="6">
        <v>1393900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700000</v>
      </c>
      <c r="S570" s="6">
        <v>200000</v>
      </c>
      <c r="T570" s="32"/>
    </row>
    <row r="571" spans="1:20" ht="19.5" customHeight="1">
      <c r="A571" s="41" t="s">
        <v>1404</v>
      </c>
      <c r="B571" s="39" t="s">
        <v>728</v>
      </c>
      <c r="C571" s="44"/>
      <c r="D571" s="2">
        <f t="shared" si="88"/>
        <v>1957350</v>
      </c>
      <c r="E571" s="6">
        <v>0</v>
      </c>
      <c r="F571" s="20">
        <v>0</v>
      </c>
      <c r="G571" s="6">
        <v>0</v>
      </c>
      <c r="H571" s="6">
        <v>199.5</v>
      </c>
      <c r="I571" s="6">
        <v>1057350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700000</v>
      </c>
      <c r="S571" s="6">
        <v>200000</v>
      </c>
      <c r="T571" s="32"/>
    </row>
    <row r="572" spans="1:20" ht="19.5" customHeight="1">
      <c r="A572" s="41" t="s">
        <v>1405</v>
      </c>
      <c r="B572" s="39" t="s">
        <v>624</v>
      </c>
      <c r="C572" s="44"/>
      <c r="D572" s="2">
        <f t="shared" si="88"/>
        <v>3004100</v>
      </c>
      <c r="E572" s="6">
        <v>0</v>
      </c>
      <c r="F572" s="20">
        <v>0</v>
      </c>
      <c r="G572" s="6">
        <v>0</v>
      </c>
      <c r="H572" s="6">
        <v>397</v>
      </c>
      <c r="I572" s="6">
        <v>2104100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700000</v>
      </c>
      <c r="S572" s="6">
        <v>200000</v>
      </c>
      <c r="T572" s="32"/>
    </row>
    <row r="573" spans="1:20" ht="19.5" customHeight="1">
      <c r="A573" s="41" t="s">
        <v>1406</v>
      </c>
      <c r="B573" s="39" t="s">
        <v>729</v>
      </c>
      <c r="C573" s="44"/>
      <c r="D573" s="2">
        <f t="shared" si="88"/>
        <v>2228180</v>
      </c>
      <c r="E573" s="6">
        <v>0</v>
      </c>
      <c r="F573" s="20">
        <v>0</v>
      </c>
      <c r="G573" s="6">
        <v>0</v>
      </c>
      <c r="H573" s="6">
        <v>250.6</v>
      </c>
      <c r="I573" s="6">
        <v>1328180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700000</v>
      </c>
      <c r="S573" s="6">
        <v>200000</v>
      </c>
      <c r="T573" s="32"/>
    </row>
    <row r="574" spans="1:20" ht="19.5" customHeight="1">
      <c r="A574" s="41" t="s">
        <v>1407</v>
      </c>
      <c r="B574" s="39" t="s">
        <v>730</v>
      </c>
      <c r="C574" s="44"/>
      <c r="D574" s="2">
        <f t="shared" si="88"/>
        <v>2239840</v>
      </c>
      <c r="E574" s="6">
        <v>0</v>
      </c>
      <c r="F574" s="20">
        <v>0</v>
      </c>
      <c r="G574" s="6">
        <v>0</v>
      </c>
      <c r="H574" s="6">
        <v>252.8</v>
      </c>
      <c r="I574" s="6">
        <v>1339840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700000</v>
      </c>
      <c r="S574" s="6">
        <v>200000</v>
      </c>
      <c r="T574" s="32"/>
    </row>
    <row r="575" spans="1:20" ht="19.5" customHeight="1">
      <c r="A575" s="41" t="s">
        <v>1408</v>
      </c>
      <c r="B575" s="39" t="s">
        <v>731</v>
      </c>
      <c r="C575" s="44"/>
      <c r="D575" s="2">
        <f t="shared" si="88"/>
        <v>2301320</v>
      </c>
      <c r="E575" s="6">
        <v>0</v>
      </c>
      <c r="F575" s="20">
        <v>0</v>
      </c>
      <c r="G575" s="6">
        <v>0</v>
      </c>
      <c r="H575" s="6">
        <v>264.4</v>
      </c>
      <c r="I575" s="6">
        <v>1401320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700000</v>
      </c>
      <c r="S575" s="6">
        <v>200000</v>
      </c>
      <c r="T575" s="32"/>
    </row>
    <row r="576" spans="1:20" ht="19.5" customHeight="1">
      <c r="A576" s="41" t="s">
        <v>1409</v>
      </c>
      <c r="B576" s="39" t="s">
        <v>625</v>
      </c>
      <c r="C576" s="44"/>
      <c r="D576" s="2">
        <f t="shared" si="88"/>
        <v>2199560</v>
      </c>
      <c r="E576" s="6">
        <v>0</v>
      </c>
      <c r="F576" s="20">
        <v>0</v>
      </c>
      <c r="G576" s="6">
        <v>0</v>
      </c>
      <c r="H576" s="6">
        <v>245.2</v>
      </c>
      <c r="I576" s="6">
        <v>1299560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700000</v>
      </c>
      <c r="S576" s="6">
        <v>200000</v>
      </c>
      <c r="T576" s="32"/>
    </row>
    <row r="577" spans="1:20" ht="19.5" customHeight="1">
      <c r="A577" s="41" t="s">
        <v>1410</v>
      </c>
      <c r="B577" s="39" t="s">
        <v>732</v>
      </c>
      <c r="C577" s="44"/>
      <c r="D577" s="2">
        <f t="shared" si="88"/>
        <v>2816480</v>
      </c>
      <c r="E577" s="6">
        <v>0</v>
      </c>
      <c r="F577" s="20">
        <v>0</v>
      </c>
      <c r="G577" s="6">
        <v>0</v>
      </c>
      <c r="H577" s="6">
        <v>361.6</v>
      </c>
      <c r="I577" s="6">
        <v>1916480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700000</v>
      </c>
      <c r="S577" s="6">
        <v>200000</v>
      </c>
      <c r="T577" s="32"/>
    </row>
    <row r="578" spans="1:20" ht="19.5" customHeight="1">
      <c r="A578" s="41" t="s">
        <v>1411</v>
      </c>
      <c r="B578" s="39" t="s">
        <v>626</v>
      </c>
      <c r="C578" s="44"/>
      <c r="D578" s="2">
        <f t="shared" si="88"/>
        <v>2198500</v>
      </c>
      <c r="E578" s="6">
        <v>0</v>
      </c>
      <c r="F578" s="20">
        <v>0</v>
      </c>
      <c r="G578" s="6">
        <v>0</v>
      </c>
      <c r="H578" s="6">
        <v>245</v>
      </c>
      <c r="I578" s="6">
        <v>1298500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700000</v>
      </c>
      <c r="S578" s="6">
        <v>200000</v>
      </c>
      <c r="T578" s="32"/>
    </row>
    <row r="579" spans="1:20" ht="19.5" customHeight="1">
      <c r="A579" s="41" t="s">
        <v>1412</v>
      </c>
      <c r="B579" s="39" t="s">
        <v>627</v>
      </c>
      <c r="C579" s="44"/>
      <c r="D579" s="2">
        <f t="shared" si="88"/>
        <v>2203270</v>
      </c>
      <c r="E579" s="6">
        <v>0</v>
      </c>
      <c r="F579" s="20">
        <v>0</v>
      </c>
      <c r="G579" s="6">
        <v>0</v>
      </c>
      <c r="H579" s="6">
        <v>245.9</v>
      </c>
      <c r="I579" s="6">
        <v>1303270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700000</v>
      </c>
      <c r="S579" s="6">
        <v>200000</v>
      </c>
      <c r="T579" s="32"/>
    </row>
    <row r="580" spans="1:20" ht="19.5" customHeight="1">
      <c r="A580" s="41" t="s">
        <v>1413</v>
      </c>
      <c r="B580" s="39" t="s">
        <v>628</v>
      </c>
      <c r="C580" s="44"/>
      <c r="D580" s="2">
        <f t="shared" si="88"/>
        <v>2196380</v>
      </c>
      <c r="E580" s="6">
        <v>0</v>
      </c>
      <c r="F580" s="20">
        <v>0</v>
      </c>
      <c r="G580" s="6">
        <v>0</v>
      </c>
      <c r="H580" s="6">
        <v>244.6</v>
      </c>
      <c r="I580" s="6">
        <v>1296380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700000</v>
      </c>
      <c r="S580" s="6">
        <v>200000</v>
      </c>
      <c r="T580" s="32"/>
    </row>
    <row r="581" spans="1:20" ht="19.5" customHeight="1">
      <c r="A581" s="41" t="s">
        <v>1414</v>
      </c>
      <c r="B581" s="39" t="s">
        <v>629</v>
      </c>
      <c r="C581" s="44"/>
      <c r="D581" s="2">
        <f t="shared" si="88"/>
        <v>2230300</v>
      </c>
      <c r="E581" s="6">
        <v>0</v>
      </c>
      <c r="F581" s="20">
        <v>0</v>
      </c>
      <c r="G581" s="6">
        <v>0</v>
      </c>
      <c r="H581" s="6">
        <v>251</v>
      </c>
      <c r="I581" s="6">
        <v>1330300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700000</v>
      </c>
      <c r="S581" s="6">
        <v>200000</v>
      </c>
      <c r="T581" s="32"/>
    </row>
    <row r="582" spans="1:20" ht="19.5" customHeight="1">
      <c r="A582" s="41" t="s">
        <v>1415</v>
      </c>
      <c r="B582" s="39" t="s">
        <v>630</v>
      </c>
      <c r="C582" s="44"/>
      <c r="D582" s="2">
        <f t="shared" si="88"/>
        <v>2205920</v>
      </c>
      <c r="E582" s="6">
        <v>0</v>
      </c>
      <c r="F582" s="20">
        <v>0</v>
      </c>
      <c r="G582" s="6">
        <v>0</v>
      </c>
      <c r="H582" s="6">
        <v>246.4</v>
      </c>
      <c r="I582" s="6">
        <v>1305920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700000</v>
      </c>
      <c r="S582" s="6">
        <v>200000</v>
      </c>
      <c r="T582" s="32"/>
    </row>
    <row r="583" spans="1:20" ht="19.5" customHeight="1">
      <c r="A583" s="41" t="s">
        <v>1416</v>
      </c>
      <c r="B583" s="39" t="s">
        <v>631</v>
      </c>
      <c r="C583" s="44"/>
      <c r="D583" s="2">
        <f t="shared" si="88"/>
        <v>2203800</v>
      </c>
      <c r="E583" s="6">
        <v>0</v>
      </c>
      <c r="F583" s="20">
        <v>0</v>
      </c>
      <c r="G583" s="6">
        <v>0</v>
      </c>
      <c r="H583" s="6">
        <v>246</v>
      </c>
      <c r="I583" s="6">
        <v>1303800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700000</v>
      </c>
      <c r="S583" s="6">
        <v>200000</v>
      </c>
      <c r="T583" s="32"/>
    </row>
    <row r="584" spans="1:20" ht="19.5" customHeight="1">
      <c r="A584" s="41" t="s">
        <v>1417</v>
      </c>
      <c r="B584" s="39" t="s">
        <v>632</v>
      </c>
      <c r="C584" s="44"/>
      <c r="D584" s="2">
        <f t="shared" si="88"/>
        <v>2928310</v>
      </c>
      <c r="E584" s="6">
        <v>0</v>
      </c>
      <c r="F584" s="20">
        <v>0</v>
      </c>
      <c r="G584" s="6">
        <v>0</v>
      </c>
      <c r="H584" s="6">
        <v>382.7</v>
      </c>
      <c r="I584" s="6">
        <v>2028310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700000</v>
      </c>
      <c r="S584" s="6">
        <v>200000</v>
      </c>
      <c r="T584" s="32"/>
    </row>
    <row r="585" spans="1:20" ht="19.5" customHeight="1">
      <c r="A585" s="41" t="s">
        <v>1418</v>
      </c>
      <c r="B585" s="39" t="s">
        <v>633</v>
      </c>
      <c r="C585" s="44"/>
      <c r="D585" s="2">
        <f t="shared" si="88"/>
        <v>2230300</v>
      </c>
      <c r="E585" s="6">
        <v>0</v>
      </c>
      <c r="F585" s="20">
        <v>0</v>
      </c>
      <c r="G585" s="6">
        <v>0</v>
      </c>
      <c r="H585" s="6">
        <v>251</v>
      </c>
      <c r="I585" s="6">
        <v>1330300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700000</v>
      </c>
      <c r="S585" s="6">
        <v>200000</v>
      </c>
      <c r="T585" s="32"/>
    </row>
    <row r="586" spans="1:20" ht="19.5" customHeight="1">
      <c r="A586" s="41" t="s">
        <v>1419</v>
      </c>
      <c r="B586" s="39" t="s">
        <v>634</v>
      </c>
      <c r="C586" s="44"/>
      <c r="D586" s="2">
        <f t="shared" si="88"/>
        <v>2377640</v>
      </c>
      <c r="E586" s="6">
        <v>0</v>
      </c>
      <c r="F586" s="20">
        <v>0</v>
      </c>
      <c r="G586" s="6">
        <v>0</v>
      </c>
      <c r="H586" s="6">
        <v>278.8</v>
      </c>
      <c r="I586" s="6">
        <v>1477640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700000</v>
      </c>
      <c r="S586" s="6">
        <v>200000</v>
      </c>
      <c r="T586" s="32"/>
    </row>
    <row r="587" spans="1:20" ht="19.5" customHeight="1">
      <c r="A587" s="41" t="s">
        <v>1420</v>
      </c>
      <c r="B587" s="39" t="s">
        <v>635</v>
      </c>
      <c r="C587" s="44"/>
      <c r="D587" s="2">
        <f t="shared" si="88"/>
        <v>2377640</v>
      </c>
      <c r="E587" s="6">
        <v>0</v>
      </c>
      <c r="F587" s="20">
        <v>0</v>
      </c>
      <c r="G587" s="6">
        <v>0</v>
      </c>
      <c r="H587" s="6">
        <v>278.8</v>
      </c>
      <c r="I587" s="6">
        <v>1477640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700000</v>
      </c>
      <c r="S587" s="6">
        <v>200000</v>
      </c>
      <c r="T587" s="32"/>
    </row>
    <row r="588" spans="1:20" ht="19.5" customHeight="1">
      <c r="A588" s="41" t="s">
        <v>1421</v>
      </c>
      <c r="B588" s="39" t="s">
        <v>636</v>
      </c>
      <c r="C588" s="44"/>
      <c r="D588" s="2">
        <f t="shared" si="88"/>
        <v>2377640</v>
      </c>
      <c r="E588" s="6">
        <v>0</v>
      </c>
      <c r="F588" s="20">
        <v>0</v>
      </c>
      <c r="G588" s="6">
        <v>0</v>
      </c>
      <c r="H588" s="6">
        <v>278.8</v>
      </c>
      <c r="I588" s="6">
        <v>1477640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700000</v>
      </c>
      <c r="S588" s="6">
        <v>200000</v>
      </c>
      <c r="T588" s="32"/>
    </row>
    <row r="589" spans="1:20" ht="19.5" customHeight="1">
      <c r="A589" s="41" t="s">
        <v>1422</v>
      </c>
      <c r="B589" s="39" t="s">
        <v>637</v>
      </c>
      <c r="C589" s="44"/>
      <c r="D589" s="2">
        <f t="shared" si="88"/>
        <v>3306200</v>
      </c>
      <c r="E589" s="6">
        <v>0</v>
      </c>
      <c r="F589" s="20">
        <v>0</v>
      </c>
      <c r="G589" s="6">
        <v>0</v>
      </c>
      <c r="H589" s="6">
        <v>454</v>
      </c>
      <c r="I589" s="6">
        <v>2406200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700000</v>
      </c>
      <c r="S589" s="6">
        <v>200000</v>
      </c>
      <c r="T589" s="32"/>
    </row>
    <row r="590" spans="1:20" ht="19.5" customHeight="1">
      <c r="A590" s="41" t="s">
        <v>1423</v>
      </c>
      <c r="B590" s="39" t="s">
        <v>638</v>
      </c>
      <c r="C590" s="44"/>
      <c r="D590" s="2">
        <f t="shared" si="88"/>
        <v>3306200</v>
      </c>
      <c r="E590" s="6">
        <v>0</v>
      </c>
      <c r="F590" s="20">
        <v>0</v>
      </c>
      <c r="G590" s="6">
        <v>0</v>
      </c>
      <c r="H590" s="6">
        <v>454</v>
      </c>
      <c r="I590" s="6">
        <v>2406200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700000</v>
      </c>
      <c r="S590" s="6">
        <v>200000</v>
      </c>
      <c r="T590" s="32"/>
    </row>
    <row r="591" spans="1:19" ht="39.75" customHeight="1">
      <c r="A591" s="60" t="s">
        <v>319</v>
      </c>
      <c r="B591" s="60"/>
      <c r="C591" s="44"/>
      <c r="D591" s="57">
        <f>SUM(D592:D593)</f>
        <v>12372934</v>
      </c>
      <c r="E591" s="57">
        <f aca="true" t="shared" si="89" ref="E591:S591">SUM(E592:E593)</f>
        <v>1935047</v>
      </c>
      <c r="F591" s="58">
        <f t="shared" si="89"/>
        <v>0</v>
      </c>
      <c r="G591" s="57">
        <f t="shared" si="89"/>
        <v>0</v>
      </c>
      <c r="H591" s="57">
        <f t="shared" si="89"/>
        <v>754.9</v>
      </c>
      <c r="I591" s="57">
        <f t="shared" si="89"/>
        <v>4000978</v>
      </c>
      <c r="J591" s="57">
        <f t="shared" si="89"/>
        <v>220</v>
      </c>
      <c r="K591" s="57">
        <f t="shared" si="89"/>
        <v>264000</v>
      </c>
      <c r="L591" s="57">
        <f t="shared" si="89"/>
        <v>949.5999999999999</v>
      </c>
      <c r="M591" s="57">
        <f t="shared" si="89"/>
        <v>2473709</v>
      </c>
      <c r="N591" s="57">
        <f t="shared" si="89"/>
        <v>0</v>
      </c>
      <c r="O591" s="57">
        <f t="shared" si="89"/>
        <v>0</v>
      </c>
      <c r="P591" s="57">
        <f t="shared" si="89"/>
        <v>1899200</v>
      </c>
      <c r="Q591" s="57">
        <f t="shared" si="89"/>
        <v>0</v>
      </c>
      <c r="R591" s="57">
        <f t="shared" si="89"/>
        <v>1400000</v>
      </c>
      <c r="S591" s="57">
        <f t="shared" si="89"/>
        <v>400000</v>
      </c>
    </row>
    <row r="592" spans="1:19" ht="19.5" customHeight="1">
      <c r="A592" s="1" t="s">
        <v>1424</v>
      </c>
      <c r="B592" s="39" t="s">
        <v>320</v>
      </c>
      <c r="C592" s="41"/>
      <c r="D592" s="2">
        <f>SUM(E592,G592,I592,K592,M592,O592,P592,Q592,R592,S592)</f>
        <v>6303593</v>
      </c>
      <c r="E592" s="3">
        <v>995313</v>
      </c>
      <c r="F592" s="19">
        <v>0</v>
      </c>
      <c r="G592" s="3">
        <v>0</v>
      </c>
      <c r="H592" s="3">
        <v>386.4</v>
      </c>
      <c r="I592" s="3">
        <v>2047920</v>
      </c>
      <c r="J592" s="6">
        <v>110</v>
      </c>
      <c r="K592" s="6">
        <v>132000</v>
      </c>
      <c r="L592" s="3">
        <v>483.9</v>
      </c>
      <c r="M592" s="3">
        <v>1260560</v>
      </c>
      <c r="N592" s="3">
        <v>0</v>
      </c>
      <c r="O592" s="3">
        <v>0</v>
      </c>
      <c r="P592" s="3">
        <v>967800</v>
      </c>
      <c r="Q592" s="3">
        <v>0</v>
      </c>
      <c r="R592" s="3">
        <v>700000</v>
      </c>
      <c r="S592" s="3">
        <v>200000</v>
      </c>
    </row>
    <row r="593" spans="1:19" ht="19.5" customHeight="1">
      <c r="A593" s="1" t="s">
        <v>1425</v>
      </c>
      <c r="B593" s="39" t="s">
        <v>321</v>
      </c>
      <c r="C593" s="41"/>
      <c r="D593" s="2">
        <f>SUM(E593,G593,I593,K593,M593,O593,P593,Q593,R593,S593)</f>
        <v>6069341</v>
      </c>
      <c r="E593" s="3">
        <v>939734</v>
      </c>
      <c r="F593" s="19">
        <v>0</v>
      </c>
      <c r="G593" s="3">
        <v>0</v>
      </c>
      <c r="H593" s="3">
        <v>368.5</v>
      </c>
      <c r="I593" s="3">
        <v>1953058</v>
      </c>
      <c r="J593" s="6">
        <v>110</v>
      </c>
      <c r="K593" s="6">
        <v>132000</v>
      </c>
      <c r="L593" s="3">
        <v>465.7</v>
      </c>
      <c r="M593" s="3">
        <v>1213149</v>
      </c>
      <c r="N593" s="3">
        <v>0</v>
      </c>
      <c r="O593" s="3">
        <v>0</v>
      </c>
      <c r="P593" s="3">
        <v>931400</v>
      </c>
      <c r="Q593" s="3">
        <v>0</v>
      </c>
      <c r="R593" s="3">
        <v>700000</v>
      </c>
      <c r="S593" s="3">
        <v>200000</v>
      </c>
    </row>
    <row r="594" spans="1:19" ht="39.75" customHeight="1">
      <c r="A594" s="60" t="s">
        <v>325</v>
      </c>
      <c r="B594" s="60"/>
      <c r="C594" s="44"/>
      <c r="D594" s="57">
        <f>SUM(D595:D598)</f>
        <v>14691631.5</v>
      </c>
      <c r="E594" s="57">
        <f aca="true" t="shared" si="90" ref="E594:S594">SUM(E595:E598)</f>
        <v>2738869.5</v>
      </c>
      <c r="F594" s="58">
        <f t="shared" si="90"/>
        <v>0</v>
      </c>
      <c r="G594" s="57">
        <f t="shared" si="90"/>
        <v>0</v>
      </c>
      <c r="H594" s="57">
        <f t="shared" si="90"/>
        <v>1160</v>
      </c>
      <c r="I594" s="57">
        <f t="shared" si="90"/>
        <v>6148000</v>
      </c>
      <c r="J594" s="57">
        <f t="shared" si="90"/>
        <v>0</v>
      </c>
      <c r="K594" s="57">
        <f t="shared" si="90"/>
        <v>0</v>
      </c>
      <c r="L594" s="57">
        <f t="shared" si="90"/>
        <v>1110</v>
      </c>
      <c r="M594" s="57">
        <f t="shared" si="90"/>
        <v>2891550</v>
      </c>
      <c r="N594" s="57">
        <f t="shared" si="90"/>
        <v>0</v>
      </c>
      <c r="O594" s="57">
        <f t="shared" si="90"/>
        <v>0</v>
      </c>
      <c r="P594" s="57">
        <f t="shared" si="90"/>
        <v>2220000</v>
      </c>
      <c r="Q594" s="57">
        <f t="shared" si="90"/>
        <v>0</v>
      </c>
      <c r="R594" s="57">
        <f t="shared" si="90"/>
        <v>0</v>
      </c>
      <c r="S594" s="57">
        <f t="shared" si="90"/>
        <v>800000</v>
      </c>
    </row>
    <row r="595" spans="1:19" ht="19.5" customHeight="1">
      <c r="A595" s="1" t="s">
        <v>1426</v>
      </c>
      <c r="B595" s="39" t="s">
        <v>328</v>
      </c>
      <c r="C595" s="41"/>
      <c r="D595" s="2">
        <f>S595+R595+Q595+P595+O595+M595+K595+I595+G595+E95</f>
        <v>4321851</v>
      </c>
      <c r="E595" s="3">
        <v>725673</v>
      </c>
      <c r="F595" s="19">
        <v>0</v>
      </c>
      <c r="G595" s="3">
        <v>0</v>
      </c>
      <c r="H595" s="3">
        <v>290</v>
      </c>
      <c r="I595" s="3">
        <v>1537000</v>
      </c>
      <c r="J595" s="3">
        <v>0</v>
      </c>
      <c r="K595" s="3">
        <v>0</v>
      </c>
      <c r="L595" s="3">
        <v>370</v>
      </c>
      <c r="M595" s="3">
        <v>963850</v>
      </c>
      <c r="N595" s="3">
        <v>0</v>
      </c>
      <c r="O595" s="3">
        <v>0</v>
      </c>
      <c r="P595" s="3">
        <v>740000</v>
      </c>
      <c r="Q595" s="3">
        <v>0</v>
      </c>
      <c r="R595" s="3">
        <v>0</v>
      </c>
      <c r="S595" s="3">
        <v>200000</v>
      </c>
    </row>
    <row r="596" spans="1:19" ht="19.5" customHeight="1">
      <c r="A596" s="1" t="s">
        <v>1427</v>
      </c>
      <c r="B596" s="39" t="s">
        <v>329</v>
      </c>
      <c r="C596" s="41"/>
      <c r="D596" s="2">
        <f>SUM(E595,G595,I595,K595,M595,O595,P595,Q595,R595,S595)</f>
        <v>4166523</v>
      </c>
      <c r="E596" s="3">
        <v>987789</v>
      </c>
      <c r="F596" s="19">
        <v>0</v>
      </c>
      <c r="G596" s="3">
        <v>0</v>
      </c>
      <c r="H596" s="3">
        <v>290</v>
      </c>
      <c r="I596" s="3">
        <v>1537000</v>
      </c>
      <c r="J596" s="3">
        <v>0</v>
      </c>
      <c r="K596" s="3">
        <v>0</v>
      </c>
      <c r="L596" s="3">
        <v>370</v>
      </c>
      <c r="M596" s="3">
        <v>963850</v>
      </c>
      <c r="N596" s="3">
        <v>0</v>
      </c>
      <c r="O596" s="3">
        <v>0</v>
      </c>
      <c r="P596" s="3">
        <v>740000</v>
      </c>
      <c r="Q596" s="3">
        <v>0</v>
      </c>
      <c r="R596" s="3">
        <v>0</v>
      </c>
      <c r="S596" s="3">
        <v>200000</v>
      </c>
    </row>
    <row r="597" spans="1:19" ht="19.5" customHeight="1">
      <c r="A597" s="1" t="s">
        <v>1428</v>
      </c>
      <c r="B597" s="39" t="s">
        <v>908</v>
      </c>
      <c r="C597" s="41"/>
      <c r="D597" s="2">
        <f>SUM(E597,G597,I597,K597,M597,O597,P597,Q597,R597,S597)</f>
        <v>4466257.5</v>
      </c>
      <c r="E597" s="3">
        <v>1025407.5</v>
      </c>
      <c r="F597" s="19">
        <v>0</v>
      </c>
      <c r="G597" s="3">
        <v>0</v>
      </c>
      <c r="H597" s="3">
        <v>290</v>
      </c>
      <c r="I597" s="3">
        <v>1537000</v>
      </c>
      <c r="J597" s="3">
        <v>0</v>
      </c>
      <c r="K597" s="3">
        <v>0</v>
      </c>
      <c r="L597" s="3">
        <v>370</v>
      </c>
      <c r="M597" s="3">
        <v>963850</v>
      </c>
      <c r="N597" s="3">
        <v>0</v>
      </c>
      <c r="O597" s="3">
        <v>0</v>
      </c>
      <c r="P597" s="3">
        <v>740000</v>
      </c>
      <c r="Q597" s="3">
        <v>0</v>
      </c>
      <c r="R597" s="3">
        <v>0</v>
      </c>
      <c r="S597" s="3">
        <v>200000</v>
      </c>
    </row>
    <row r="598" spans="1:19" ht="19.5" customHeight="1">
      <c r="A598" s="1" t="s">
        <v>1429</v>
      </c>
      <c r="B598" s="39" t="s">
        <v>909</v>
      </c>
      <c r="C598" s="41"/>
      <c r="D598" s="2">
        <f>SUM(E598,G598,I598,K598,M598,O598,P598,Q598,R598,S598)</f>
        <v>1737000</v>
      </c>
      <c r="E598" s="3">
        <v>0</v>
      </c>
      <c r="F598" s="19">
        <v>0</v>
      </c>
      <c r="G598" s="3">
        <v>0</v>
      </c>
      <c r="H598" s="3">
        <v>290</v>
      </c>
      <c r="I598" s="3">
        <v>1537000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200000</v>
      </c>
    </row>
    <row r="599" spans="1:19" ht="39.75" customHeight="1">
      <c r="A599" s="60" t="s">
        <v>330</v>
      </c>
      <c r="B599" s="60"/>
      <c r="C599" s="44"/>
      <c r="D599" s="57">
        <f>SUM(D600:D604)</f>
        <v>13528765.920000002</v>
      </c>
      <c r="E599" s="57">
        <f aca="true" t="shared" si="91" ref="E599:S599">SUM(E600:E604)</f>
        <v>2193910.92</v>
      </c>
      <c r="F599" s="58">
        <f t="shared" si="91"/>
        <v>0</v>
      </c>
      <c r="G599" s="57">
        <f t="shared" si="91"/>
        <v>0</v>
      </c>
      <c r="H599" s="57">
        <f t="shared" si="91"/>
        <v>1161.1</v>
      </c>
      <c r="I599" s="57">
        <f t="shared" si="91"/>
        <v>6153830</v>
      </c>
      <c r="J599" s="57">
        <f t="shared" si="91"/>
        <v>0</v>
      </c>
      <c r="K599" s="57">
        <f t="shared" si="91"/>
        <v>0</v>
      </c>
      <c r="L599" s="57">
        <f t="shared" si="91"/>
        <v>1605</v>
      </c>
      <c r="M599" s="57">
        <f t="shared" si="91"/>
        <v>4181025</v>
      </c>
      <c r="N599" s="57">
        <f t="shared" si="91"/>
        <v>0</v>
      </c>
      <c r="O599" s="57">
        <f t="shared" si="91"/>
        <v>0</v>
      </c>
      <c r="P599" s="57">
        <f t="shared" si="91"/>
        <v>0</v>
      </c>
      <c r="Q599" s="57">
        <f t="shared" si="91"/>
        <v>0</v>
      </c>
      <c r="R599" s="57">
        <f t="shared" si="91"/>
        <v>0</v>
      </c>
      <c r="S599" s="57">
        <f t="shared" si="91"/>
        <v>1000000</v>
      </c>
    </row>
    <row r="600" spans="1:19" ht="19.5" customHeight="1">
      <c r="A600" s="1" t="s">
        <v>1430</v>
      </c>
      <c r="B600" s="39" t="s">
        <v>331</v>
      </c>
      <c r="C600" s="41"/>
      <c r="D600" s="2">
        <f>SUM(E600,G600,I600,K600,M600,O600,P600,Q600,R600,S600)</f>
        <v>1911900</v>
      </c>
      <c r="E600" s="3">
        <v>0</v>
      </c>
      <c r="F600" s="19">
        <v>0</v>
      </c>
      <c r="G600" s="3">
        <v>0</v>
      </c>
      <c r="H600" s="3">
        <v>323</v>
      </c>
      <c r="I600" s="3">
        <v>1711900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200000</v>
      </c>
    </row>
    <row r="601" spans="1:19" ht="19.5" customHeight="1">
      <c r="A601" s="1" t="s">
        <v>1431</v>
      </c>
      <c r="B601" s="39" t="s">
        <v>332</v>
      </c>
      <c r="C601" s="41"/>
      <c r="D601" s="2">
        <f>SUM(E601,G601,I601,K601,M601,O601,P601,Q601,R601,S601)</f>
        <v>1896000</v>
      </c>
      <c r="E601" s="3">
        <v>0</v>
      </c>
      <c r="F601" s="19">
        <v>0</v>
      </c>
      <c r="G601" s="3">
        <v>0</v>
      </c>
      <c r="H601" s="3">
        <v>320</v>
      </c>
      <c r="I601" s="3">
        <v>1696000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200000</v>
      </c>
    </row>
    <row r="602" spans="1:19" ht="19.5" customHeight="1">
      <c r="A602" s="1" t="s">
        <v>1432</v>
      </c>
      <c r="B602" s="39" t="s">
        <v>340</v>
      </c>
      <c r="C602" s="41"/>
      <c r="D602" s="2">
        <f>SUM(E602,G602,I602,K602,M602,O602,P602,Q602,R602,S602)</f>
        <v>3384595.96</v>
      </c>
      <c r="E602" s="3">
        <v>1100595.96</v>
      </c>
      <c r="F602" s="19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800</v>
      </c>
      <c r="M602" s="3">
        <v>2084000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200000</v>
      </c>
    </row>
    <row r="603" spans="1:19" ht="19.5" customHeight="1">
      <c r="A603" s="1" t="s">
        <v>1433</v>
      </c>
      <c r="B603" s="39" t="s">
        <v>341</v>
      </c>
      <c r="C603" s="41"/>
      <c r="D603" s="2">
        <f>SUM(E603,G603,I603,K603,M603,O603,P603,Q603,R603,S603)</f>
        <v>2945930</v>
      </c>
      <c r="E603" s="3">
        <v>0</v>
      </c>
      <c r="F603" s="19">
        <v>0</v>
      </c>
      <c r="G603" s="3">
        <v>0</v>
      </c>
      <c r="H603" s="3">
        <v>518.1</v>
      </c>
      <c r="I603" s="3">
        <v>2745930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200000</v>
      </c>
    </row>
    <row r="604" spans="1:19" ht="19.5" customHeight="1">
      <c r="A604" s="1" t="s">
        <v>1434</v>
      </c>
      <c r="B604" s="39" t="s">
        <v>342</v>
      </c>
      <c r="C604" s="41"/>
      <c r="D604" s="2">
        <f>SUM(E604,G604,I604,K604,M604,O604,P604,Q604,R604,S604)</f>
        <v>3390339.96</v>
      </c>
      <c r="E604" s="3">
        <v>1093314.96</v>
      </c>
      <c r="F604" s="19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805</v>
      </c>
      <c r="M604" s="3">
        <v>2097025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200000</v>
      </c>
    </row>
    <row r="605" spans="1:19" ht="39.75" customHeight="1">
      <c r="A605" s="60" t="s">
        <v>348</v>
      </c>
      <c r="B605" s="60"/>
      <c r="C605" s="44"/>
      <c r="D605" s="57">
        <f>SUM(D606)</f>
        <v>5972603.79</v>
      </c>
      <c r="E605" s="57">
        <f aca="true" t="shared" si="92" ref="E605:S605">SUM(E606)</f>
        <v>1067321.79</v>
      </c>
      <c r="F605" s="58">
        <f t="shared" si="92"/>
        <v>0</v>
      </c>
      <c r="G605" s="57">
        <f t="shared" si="92"/>
        <v>0</v>
      </c>
      <c r="H605" s="57">
        <f t="shared" si="92"/>
        <v>355.2</v>
      </c>
      <c r="I605" s="57">
        <f t="shared" si="92"/>
        <v>1882560</v>
      </c>
      <c r="J605" s="57">
        <f t="shared" si="92"/>
        <v>0</v>
      </c>
      <c r="K605" s="57">
        <f t="shared" si="92"/>
        <v>0</v>
      </c>
      <c r="L605" s="57">
        <f t="shared" si="92"/>
        <v>428.4</v>
      </c>
      <c r="M605" s="57">
        <f t="shared" si="92"/>
        <v>1115982</v>
      </c>
      <c r="N605" s="57">
        <f t="shared" si="92"/>
        <v>71.4</v>
      </c>
      <c r="O605" s="57">
        <f t="shared" si="92"/>
        <v>149940</v>
      </c>
      <c r="P605" s="57">
        <f t="shared" si="92"/>
        <v>856800</v>
      </c>
      <c r="Q605" s="57">
        <f t="shared" si="92"/>
        <v>0</v>
      </c>
      <c r="R605" s="57">
        <f t="shared" si="92"/>
        <v>700000</v>
      </c>
      <c r="S605" s="57">
        <f t="shared" si="92"/>
        <v>200000</v>
      </c>
    </row>
    <row r="606" spans="1:20" ht="19.5" customHeight="1">
      <c r="A606" s="41" t="s">
        <v>1435</v>
      </c>
      <c r="B606" s="39" t="s">
        <v>352</v>
      </c>
      <c r="C606" s="44"/>
      <c r="D606" s="2">
        <f>SUM(E606,G606,I606,K606,M606,O606,P606,Q606,R606,S606)</f>
        <v>5972603.79</v>
      </c>
      <c r="E606" s="6">
        <v>1067321.79</v>
      </c>
      <c r="F606" s="20">
        <v>0</v>
      </c>
      <c r="G606" s="6">
        <v>0</v>
      </c>
      <c r="H606" s="6">
        <v>355.2</v>
      </c>
      <c r="I606" s="6">
        <v>1882560</v>
      </c>
      <c r="J606" s="6">
        <v>0</v>
      </c>
      <c r="K606" s="6">
        <v>0</v>
      </c>
      <c r="L606" s="6">
        <v>428.4</v>
      </c>
      <c r="M606" s="6">
        <v>1115982</v>
      </c>
      <c r="N606" s="6">
        <v>71.4</v>
      </c>
      <c r="O606" s="6">
        <v>149940</v>
      </c>
      <c r="P606" s="6">
        <v>856800</v>
      </c>
      <c r="Q606" s="6">
        <v>0</v>
      </c>
      <c r="R606" s="6">
        <v>700000</v>
      </c>
      <c r="S606" s="6">
        <v>200000</v>
      </c>
      <c r="T606" s="32"/>
    </row>
    <row r="607" spans="1:19" ht="39.75" customHeight="1">
      <c r="A607" s="60" t="s">
        <v>353</v>
      </c>
      <c r="B607" s="60"/>
      <c r="C607" s="44"/>
      <c r="D607" s="57">
        <f>SUM(D608:D609)</f>
        <v>7801589.199999999</v>
      </c>
      <c r="E607" s="57">
        <f aca="true" t="shared" si="93" ref="E607:S607">SUM(E608:E609)</f>
        <v>1370284.2</v>
      </c>
      <c r="F607" s="58">
        <f t="shared" si="93"/>
        <v>0</v>
      </c>
      <c r="G607" s="57">
        <f t="shared" si="93"/>
        <v>0</v>
      </c>
      <c r="H607" s="57">
        <f t="shared" si="93"/>
        <v>450</v>
      </c>
      <c r="I607" s="57">
        <f t="shared" si="93"/>
        <v>2385000</v>
      </c>
      <c r="J607" s="57">
        <f t="shared" si="93"/>
        <v>0</v>
      </c>
      <c r="K607" s="57">
        <f t="shared" si="93"/>
        <v>0</v>
      </c>
      <c r="L607" s="57">
        <f t="shared" si="93"/>
        <v>737</v>
      </c>
      <c r="M607" s="57">
        <f t="shared" si="93"/>
        <v>1919885</v>
      </c>
      <c r="N607" s="57">
        <f t="shared" si="93"/>
        <v>120.2</v>
      </c>
      <c r="O607" s="57">
        <f t="shared" si="93"/>
        <v>252420</v>
      </c>
      <c r="P607" s="57">
        <f t="shared" si="93"/>
        <v>1474000</v>
      </c>
      <c r="Q607" s="57">
        <f t="shared" si="93"/>
        <v>0</v>
      </c>
      <c r="R607" s="57">
        <f t="shared" si="93"/>
        <v>0</v>
      </c>
      <c r="S607" s="57">
        <f t="shared" si="93"/>
        <v>400000</v>
      </c>
    </row>
    <row r="608" spans="1:20" ht="19.5" customHeight="1">
      <c r="A608" s="41" t="s">
        <v>1436</v>
      </c>
      <c r="B608" s="39" t="s">
        <v>354</v>
      </c>
      <c r="C608" s="44"/>
      <c r="D608" s="2">
        <f>SUM(E608,G608,I608,K608,M608,O608,P608,Q608,R608,S608)</f>
        <v>4653725.6</v>
      </c>
      <c r="E608" s="6">
        <v>892650.6</v>
      </c>
      <c r="F608" s="20">
        <v>0</v>
      </c>
      <c r="G608" s="6">
        <v>0</v>
      </c>
      <c r="H608" s="6">
        <v>270</v>
      </c>
      <c r="I608" s="6">
        <v>1431000</v>
      </c>
      <c r="J608" s="6">
        <v>0</v>
      </c>
      <c r="K608" s="6">
        <v>0</v>
      </c>
      <c r="L608" s="6">
        <v>431</v>
      </c>
      <c r="M608" s="6">
        <v>1122755</v>
      </c>
      <c r="N608" s="6">
        <v>69.2</v>
      </c>
      <c r="O608" s="6">
        <v>145320</v>
      </c>
      <c r="P608" s="6">
        <v>862000</v>
      </c>
      <c r="Q608" s="6">
        <v>0</v>
      </c>
      <c r="R608" s="6">
        <v>0</v>
      </c>
      <c r="S608" s="6">
        <v>200000</v>
      </c>
      <c r="T608" s="32"/>
    </row>
    <row r="609" spans="1:20" ht="19.5" customHeight="1">
      <c r="A609" s="41" t="s">
        <v>1437</v>
      </c>
      <c r="B609" s="39" t="s">
        <v>355</v>
      </c>
      <c r="C609" s="44"/>
      <c r="D609" s="2">
        <f>SUM(E609,G609,I609,K609,M609,O609,P609,Q609,R609,S609)</f>
        <v>3147863.6</v>
      </c>
      <c r="E609" s="6">
        <v>477633.6</v>
      </c>
      <c r="F609" s="20">
        <v>0</v>
      </c>
      <c r="G609" s="6">
        <v>0</v>
      </c>
      <c r="H609" s="6">
        <v>180</v>
      </c>
      <c r="I609" s="6">
        <v>954000</v>
      </c>
      <c r="J609" s="6">
        <v>0</v>
      </c>
      <c r="K609" s="6">
        <v>0</v>
      </c>
      <c r="L609" s="6">
        <v>306</v>
      </c>
      <c r="M609" s="6">
        <v>797130</v>
      </c>
      <c r="N609" s="6">
        <v>51</v>
      </c>
      <c r="O609" s="6">
        <v>107100</v>
      </c>
      <c r="P609" s="6">
        <v>612000</v>
      </c>
      <c r="Q609" s="6">
        <v>0</v>
      </c>
      <c r="R609" s="6">
        <v>0</v>
      </c>
      <c r="S609" s="6">
        <v>200000</v>
      </c>
      <c r="T609" s="32"/>
    </row>
    <row r="610" spans="1:19" ht="39.75" customHeight="1">
      <c r="A610" s="60" t="s">
        <v>1744</v>
      </c>
      <c r="B610" s="60"/>
      <c r="C610" s="44"/>
      <c r="D610" s="57">
        <f>SUM(D611)</f>
        <v>2959154</v>
      </c>
      <c r="E610" s="57">
        <f aca="true" t="shared" si="94" ref="E610:S610">SUM(E611)</f>
        <v>849450</v>
      </c>
      <c r="F610" s="58">
        <f t="shared" si="94"/>
        <v>0</v>
      </c>
      <c r="G610" s="57">
        <f t="shared" si="94"/>
        <v>0</v>
      </c>
      <c r="H610" s="57">
        <f t="shared" si="94"/>
        <v>240</v>
      </c>
      <c r="I610" s="57">
        <f t="shared" si="94"/>
        <v>1272000</v>
      </c>
      <c r="J610" s="57">
        <f t="shared" si="94"/>
        <v>0</v>
      </c>
      <c r="K610" s="57">
        <f t="shared" si="94"/>
        <v>0</v>
      </c>
      <c r="L610" s="57">
        <f t="shared" si="94"/>
        <v>244.8</v>
      </c>
      <c r="M610" s="57">
        <f t="shared" si="94"/>
        <v>637704</v>
      </c>
      <c r="N610" s="57">
        <f t="shared" si="94"/>
        <v>0</v>
      </c>
      <c r="O610" s="57">
        <f t="shared" si="94"/>
        <v>0</v>
      </c>
      <c r="P610" s="57">
        <f t="shared" si="94"/>
        <v>0</v>
      </c>
      <c r="Q610" s="57">
        <f t="shared" si="94"/>
        <v>0</v>
      </c>
      <c r="R610" s="57">
        <f t="shared" si="94"/>
        <v>0</v>
      </c>
      <c r="S610" s="57">
        <f t="shared" si="94"/>
        <v>200000</v>
      </c>
    </row>
    <row r="611" spans="1:19" ht="19.5" customHeight="1">
      <c r="A611" s="1" t="s">
        <v>1438</v>
      </c>
      <c r="B611" s="39" t="s">
        <v>362</v>
      </c>
      <c r="C611" s="41"/>
      <c r="D611" s="2">
        <f>SUM(E611,G611,I611,K611,M611,O611,P611,Q611,R611,S611)</f>
        <v>2959154</v>
      </c>
      <c r="E611" s="3">
        <v>849450</v>
      </c>
      <c r="F611" s="19">
        <v>0</v>
      </c>
      <c r="G611" s="3">
        <v>0</v>
      </c>
      <c r="H611" s="3">
        <v>240</v>
      </c>
      <c r="I611" s="3">
        <v>1272000</v>
      </c>
      <c r="J611" s="3">
        <v>0</v>
      </c>
      <c r="K611" s="3">
        <v>0</v>
      </c>
      <c r="L611" s="3">
        <v>244.8</v>
      </c>
      <c r="M611" s="3">
        <v>637704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200000</v>
      </c>
    </row>
    <row r="612" spans="1:19" ht="39.75" customHeight="1">
      <c r="A612" s="60" t="s">
        <v>365</v>
      </c>
      <c r="B612" s="60"/>
      <c r="C612" s="44"/>
      <c r="D612" s="57">
        <f>SUM(D613)</f>
        <v>8648233.2</v>
      </c>
      <c r="E612" s="57">
        <f aca="true" t="shared" si="95" ref="E612:S612">SUM(E613)</f>
        <v>2360500.2</v>
      </c>
      <c r="F612" s="58">
        <f t="shared" si="95"/>
        <v>0</v>
      </c>
      <c r="G612" s="57">
        <f t="shared" si="95"/>
        <v>0</v>
      </c>
      <c r="H612" s="57">
        <f t="shared" si="95"/>
        <v>436.81</v>
      </c>
      <c r="I612" s="57">
        <f t="shared" si="95"/>
        <v>4435093</v>
      </c>
      <c r="J612" s="57">
        <f t="shared" si="95"/>
        <v>0</v>
      </c>
      <c r="K612" s="57">
        <f t="shared" si="95"/>
        <v>0</v>
      </c>
      <c r="L612" s="57">
        <f t="shared" si="95"/>
        <v>528</v>
      </c>
      <c r="M612" s="57">
        <f t="shared" si="95"/>
        <v>1375440</v>
      </c>
      <c r="N612" s="57">
        <f t="shared" si="95"/>
        <v>132</v>
      </c>
      <c r="O612" s="57">
        <f t="shared" si="95"/>
        <v>277200</v>
      </c>
      <c r="P612" s="57">
        <f t="shared" si="95"/>
        <v>0</v>
      </c>
      <c r="Q612" s="57">
        <f t="shared" si="95"/>
        <v>0</v>
      </c>
      <c r="R612" s="57">
        <f t="shared" si="95"/>
        <v>0</v>
      </c>
      <c r="S612" s="57">
        <f t="shared" si="95"/>
        <v>200000</v>
      </c>
    </row>
    <row r="613" spans="1:19" ht="19.5" customHeight="1">
      <c r="A613" s="1" t="s">
        <v>1439</v>
      </c>
      <c r="B613" s="39" t="s">
        <v>366</v>
      </c>
      <c r="C613" s="41"/>
      <c r="D613" s="2">
        <f>SUM(E613,G613,I613,K613,M613,O613,P613,Q613,R613,S613)</f>
        <v>8648233.2</v>
      </c>
      <c r="E613" s="3">
        <v>2360500.2</v>
      </c>
      <c r="F613" s="19">
        <v>0</v>
      </c>
      <c r="G613" s="3">
        <v>0</v>
      </c>
      <c r="H613" s="3">
        <v>436.81</v>
      </c>
      <c r="I613" s="3">
        <v>4435093</v>
      </c>
      <c r="J613" s="3">
        <v>0</v>
      </c>
      <c r="K613" s="3">
        <v>0</v>
      </c>
      <c r="L613" s="3">
        <v>528</v>
      </c>
      <c r="M613" s="3">
        <v>1375440</v>
      </c>
      <c r="N613" s="3">
        <v>132</v>
      </c>
      <c r="O613" s="3">
        <v>277200</v>
      </c>
      <c r="P613" s="3">
        <v>0</v>
      </c>
      <c r="Q613" s="3">
        <v>0</v>
      </c>
      <c r="R613" s="3">
        <v>0</v>
      </c>
      <c r="S613" s="3">
        <v>200000</v>
      </c>
    </row>
    <row r="614" spans="1:19" ht="39.75" customHeight="1">
      <c r="A614" s="60" t="s">
        <v>369</v>
      </c>
      <c r="B614" s="60"/>
      <c r="C614" s="44"/>
      <c r="D614" s="57">
        <f>SUM(D615)</f>
        <v>4204600</v>
      </c>
      <c r="E614" s="57">
        <f aca="true" t="shared" si="96" ref="E614:S614">SUM(E615)</f>
        <v>0</v>
      </c>
      <c r="F614" s="58">
        <f t="shared" si="96"/>
        <v>0</v>
      </c>
      <c r="G614" s="57">
        <f t="shared" si="96"/>
        <v>0</v>
      </c>
      <c r="H614" s="57">
        <f t="shared" si="96"/>
        <v>500</v>
      </c>
      <c r="I614" s="57">
        <f t="shared" si="96"/>
        <v>2650000</v>
      </c>
      <c r="J614" s="57">
        <f t="shared" si="96"/>
        <v>0</v>
      </c>
      <c r="K614" s="57">
        <f t="shared" si="96"/>
        <v>0</v>
      </c>
      <c r="L614" s="57">
        <f t="shared" si="96"/>
        <v>520</v>
      </c>
      <c r="M614" s="57">
        <f t="shared" si="96"/>
        <v>1354600</v>
      </c>
      <c r="N614" s="57">
        <f t="shared" si="96"/>
        <v>0</v>
      </c>
      <c r="O614" s="57">
        <f t="shared" si="96"/>
        <v>0</v>
      </c>
      <c r="P614" s="57">
        <f t="shared" si="96"/>
        <v>0</v>
      </c>
      <c r="Q614" s="57">
        <f t="shared" si="96"/>
        <v>0</v>
      </c>
      <c r="R614" s="57">
        <f t="shared" si="96"/>
        <v>0</v>
      </c>
      <c r="S614" s="57">
        <f t="shared" si="96"/>
        <v>200000</v>
      </c>
    </row>
    <row r="615" spans="1:19" ht="19.5" customHeight="1">
      <c r="A615" s="1" t="s">
        <v>1440</v>
      </c>
      <c r="B615" s="37" t="s">
        <v>370</v>
      </c>
      <c r="C615" s="41"/>
      <c r="D615" s="2">
        <f>SUM(E615,G615,I615,K615,M615,O615,P615,Q615,R615,S615)</f>
        <v>4204600</v>
      </c>
      <c r="E615" s="3">
        <v>0</v>
      </c>
      <c r="F615" s="19">
        <v>0</v>
      </c>
      <c r="G615" s="3">
        <v>0</v>
      </c>
      <c r="H615" s="3">
        <v>500</v>
      </c>
      <c r="I615" s="3">
        <v>2650000</v>
      </c>
      <c r="J615" s="3">
        <v>0</v>
      </c>
      <c r="K615" s="3">
        <v>0</v>
      </c>
      <c r="L615" s="3">
        <v>520</v>
      </c>
      <c r="M615" s="3">
        <v>1354600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200000</v>
      </c>
    </row>
    <row r="616" spans="1:19" ht="39.75" customHeight="1">
      <c r="A616" s="60" t="s">
        <v>374</v>
      </c>
      <c r="B616" s="60"/>
      <c r="C616" s="44"/>
      <c r="D616" s="57">
        <f>SUM(D617)</f>
        <v>18213310</v>
      </c>
      <c r="E616" s="57">
        <f aca="true" t="shared" si="97" ref="E616:S616">SUM(E617)</f>
        <v>0</v>
      </c>
      <c r="F616" s="58">
        <f t="shared" si="97"/>
        <v>0</v>
      </c>
      <c r="G616" s="57">
        <f t="shared" si="97"/>
        <v>0</v>
      </c>
      <c r="H616" s="57">
        <f t="shared" si="97"/>
        <v>2110</v>
      </c>
      <c r="I616" s="57">
        <f t="shared" si="97"/>
        <v>11183000</v>
      </c>
      <c r="J616" s="57">
        <f t="shared" si="97"/>
        <v>0</v>
      </c>
      <c r="K616" s="57">
        <f t="shared" si="97"/>
        <v>0</v>
      </c>
      <c r="L616" s="57">
        <f t="shared" si="97"/>
        <v>2622</v>
      </c>
      <c r="M616" s="57">
        <f t="shared" si="97"/>
        <v>6830310</v>
      </c>
      <c r="N616" s="57">
        <f t="shared" si="97"/>
        <v>0</v>
      </c>
      <c r="O616" s="57">
        <f t="shared" si="97"/>
        <v>0</v>
      </c>
      <c r="P616" s="57">
        <f t="shared" si="97"/>
        <v>0</v>
      </c>
      <c r="Q616" s="57">
        <f t="shared" si="97"/>
        <v>0</v>
      </c>
      <c r="R616" s="57">
        <f t="shared" si="97"/>
        <v>0</v>
      </c>
      <c r="S616" s="57">
        <f t="shared" si="97"/>
        <v>200000</v>
      </c>
    </row>
    <row r="617" spans="1:19" ht="19.5" customHeight="1">
      <c r="A617" s="1" t="s">
        <v>1441</v>
      </c>
      <c r="B617" s="39" t="s">
        <v>375</v>
      </c>
      <c r="C617" s="41"/>
      <c r="D617" s="2">
        <f>SUM(E617,G617,I617,K617,M617,O617,P617,Q617,R617,S617)</f>
        <v>18213310</v>
      </c>
      <c r="E617" s="3">
        <v>0</v>
      </c>
      <c r="F617" s="19">
        <v>0</v>
      </c>
      <c r="G617" s="3">
        <v>0</v>
      </c>
      <c r="H617" s="3">
        <v>2110</v>
      </c>
      <c r="I617" s="3">
        <v>11183000</v>
      </c>
      <c r="J617" s="3">
        <v>0</v>
      </c>
      <c r="K617" s="3">
        <v>0</v>
      </c>
      <c r="L617" s="3">
        <v>2622</v>
      </c>
      <c r="M617" s="3">
        <v>6830310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200000</v>
      </c>
    </row>
    <row r="618" spans="1:19" ht="39.75" customHeight="1">
      <c r="A618" s="60" t="s">
        <v>378</v>
      </c>
      <c r="B618" s="60"/>
      <c r="C618" s="44"/>
      <c r="D618" s="57">
        <f>SUM(D619:D630)</f>
        <v>145798762.70000002</v>
      </c>
      <c r="E618" s="57">
        <f aca="true" t="shared" si="98" ref="E618:S618">SUM(E619:E630)</f>
        <v>22021627.200000003</v>
      </c>
      <c r="F618" s="58">
        <f t="shared" si="98"/>
        <v>0</v>
      </c>
      <c r="G618" s="57">
        <f t="shared" si="98"/>
        <v>0</v>
      </c>
      <c r="H618" s="57">
        <f t="shared" si="98"/>
        <v>7279.799999999999</v>
      </c>
      <c r="I618" s="57">
        <f t="shared" si="98"/>
        <v>38582940</v>
      </c>
      <c r="J618" s="57">
        <f t="shared" si="98"/>
        <v>0</v>
      </c>
      <c r="K618" s="57">
        <f t="shared" si="98"/>
        <v>0</v>
      </c>
      <c r="L618" s="57">
        <f t="shared" si="98"/>
        <v>16307.1</v>
      </c>
      <c r="M618" s="57">
        <f t="shared" si="98"/>
        <v>42479995.5</v>
      </c>
      <c r="N618" s="57">
        <f t="shared" si="98"/>
        <v>0</v>
      </c>
      <c r="O618" s="57">
        <f t="shared" si="98"/>
        <v>0</v>
      </c>
      <c r="P618" s="57">
        <f t="shared" si="98"/>
        <v>32614200</v>
      </c>
      <c r="Q618" s="57">
        <f t="shared" si="98"/>
        <v>0</v>
      </c>
      <c r="R618" s="57">
        <f t="shared" si="98"/>
        <v>7700000</v>
      </c>
      <c r="S618" s="57">
        <f t="shared" si="98"/>
        <v>2400000</v>
      </c>
    </row>
    <row r="619" spans="1:19" ht="19.5" customHeight="1">
      <c r="A619" s="1" t="s">
        <v>1442</v>
      </c>
      <c r="B619" s="39" t="s">
        <v>389</v>
      </c>
      <c r="C619" s="41"/>
      <c r="D619" s="2">
        <f aca="true" t="shared" si="99" ref="D619:D630">SUM(E619,G619,I619,K619,M619,O619,P619,Q619,R619,S619)</f>
        <v>10760044.8</v>
      </c>
      <c r="E619" s="3">
        <v>1619779.8</v>
      </c>
      <c r="F619" s="19">
        <v>0</v>
      </c>
      <c r="G619" s="3">
        <v>0</v>
      </c>
      <c r="H619" s="3">
        <v>554.7</v>
      </c>
      <c r="I619" s="3">
        <v>2939910</v>
      </c>
      <c r="J619" s="3">
        <v>0</v>
      </c>
      <c r="K619" s="3">
        <v>0</v>
      </c>
      <c r="L619" s="3">
        <v>1151</v>
      </c>
      <c r="M619" s="3">
        <v>2998355</v>
      </c>
      <c r="N619" s="3">
        <v>0</v>
      </c>
      <c r="O619" s="3">
        <v>0</v>
      </c>
      <c r="P619" s="3">
        <v>2302000</v>
      </c>
      <c r="Q619" s="3">
        <v>0</v>
      </c>
      <c r="R619" s="3">
        <v>700000</v>
      </c>
      <c r="S619" s="3">
        <v>200000</v>
      </c>
    </row>
    <row r="620" spans="1:19" ht="19.5" customHeight="1">
      <c r="A620" s="1" t="s">
        <v>1443</v>
      </c>
      <c r="B620" s="39" t="s">
        <v>390</v>
      </c>
      <c r="C620" s="41"/>
      <c r="D620" s="2">
        <f t="shared" si="99"/>
        <v>10853242.7</v>
      </c>
      <c r="E620" s="3">
        <v>1694288.7</v>
      </c>
      <c r="F620" s="19">
        <v>0</v>
      </c>
      <c r="G620" s="3">
        <v>0</v>
      </c>
      <c r="H620" s="3">
        <v>558.4</v>
      </c>
      <c r="I620" s="3">
        <v>2959520</v>
      </c>
      <c r="J620" s="3">
        <v>0</v>
      </c>
      <c r="K620" s="3">
        <v>0</v>
      </c>
      <c r="L620" s="3">
        <v>1150.8</v>
      </c>
      <c r="M620" s="3">
        <v>2997834</v>
      </c>
      <c r="N620" s="3">
        <v>0</v>
      </c>
      <c r="O620" s="3">
        <v>0</v>
      </c>
      <c r="P620" s="3">
        <v>2301600</v>
      </c>
      <c r="Q620" s="3">
        <v>0</v>
      </c>
      <c r="R620" s="3">
        <v>700000</v>
      </c>
      <c r="S620" s="3">
        <v>200000</v>
      </c>
    </row>
    <row r="621" spans="1:19" ht="19.5" customHeight="1">
      <c r="A621" s="1" t="s">
        <v>1444</v>
      </c>
      <c r="B621" s="39" t="s">
        <v>391</v>
      </c>
      <c r="C621" s="41"/>
      <c r="D621" s="2">
        <f t="shared" si="99"/>
        <v>10797676.7</v>
      </c>
      <c r="E621" s="3">
        <v>1644535.2</v>
      </c>
      <c r="F621" s="19">
        <v>0</v>
      </c>
      <c r="G621" s="3">
        <v>0</v>
      </c>
      <c r="H621" s="3">
        <v>556</v>
      </c>
      <c r="I621" s="3">
        <v>2946800</v>
      </c>
      <c r="J621" s="3">
        <v>0</v>
      </c>
      <c r="K621" s="3">
        <v>0</v>
      </c>
      <c r="L621" s="3">
        <v>1152.3</v>
      </c>
      <c r="M621" s="3">
        <v>3001741.5</v>
      </c>
      <c r="N621" s="3">
        <v>0</v>
      </c>
      <c r="O621" s="3">
        <v>0</v>
      </c>
      <c r="P621" s="3">
        <v>2304600</v>
      </c>
      <c r="Q621" s="3">
        <v>0</v>
      </c>
      <c r="R621" s="3">
        <v>700000</v>
      </c>
      <c r="S621" s="3">
        <v>200000</v>
      </c>
    </row>
    <row r="622" spans="1:19" ht="19.5" customHeight="1">
      <c r="A622" s="1" t="s">
        <v>1445</v>
      </c>
      <c r="B622" s="39" t="s">
        <v>392</v>
      </c>
      <c r="C622" s="41"/>
      <c r="D622" s="2">
        <f t="shared" si="99"/>
        <v>10692902</v>
      </c>
      <c r="E622" s="3">
        <v>1527796.5</v>
      </c>
      <c r="F622" s="19">
        <v>0</v>
      </c>
      <c r="G622" s="3">
        <v>0</v>
      </c>
      <c r="H622" s="3">
        <v>559.3</v>
      </c>
      <c r="I622" s="3">
        <v>2964290</v>
      </c>
      <c r="J622" s="3">
        <v>0</v>
      </c>
      <c r="K622" s="3">
        <v>0</v>
      </c>
      <c r="L622" s="3">
        <v>1151.1</v>
      </c>
      <c r="M622" s="3">
        <v>2998615.5</v>
      </c>
      <c r="N622" s="3">
        <v>0</v>
      </c>
      <c r="O622" s="3">
        <v>0</v>
      </c>
      <c r="P622" s="3">
        <v>2302200</v>
      </c>
      <c r="Q622" s="3">
        <v>0</v>
      </c>
      <c r="R622" s="3">
        <v>700000</v>
      </c>
      <c r="S622" s="3">
        <v>200000</v>
      </c>
    </row>
    <row r="623" spans="1:19" ht="19.5" customHeight="1">
      <c r="A623" s="1" t="s">
        <v>1446</v>
      </c>
      <c r="B623" s="39" t="s">
        <v>393</v>
      </c>
      <c r="C623" s="41"/>
      <c r="D623" s="2">
        <f t="shared" si="99"/>
        <v>10097435.6</v>
      </c>
      <c r="E623" s="3">
        <v>1745741.1</v>
      </c>
      <c r="F623" s="19">
        <v>0</v>
      </c>
      <c r="G623" s="3">
        <v>0</v>
      </c>
      <c r="H623" s="3">
        <v>406</v>
      </c>
      <c r="I623" s="3">
        <v>2151800</v>
      </c>
      <c r="J623" s="3">
        <v>0</v>
      </c>
      <c r="K623" s="3">
        <v>0</v>
      </c>
      <c r="L623" s="3">
        <v>1150.9</v>
      </c>
      <c r="M623" s="3">
        <v>2998094.5</v>
      </c>
      <c r="N623" s="3">
        <v>0</v>
      </c>
      <c r="O623" s="3">
        <v>0</v>
      </c>
      <c r="P623" s="3">
        <v>2301800</v>
      </c>
      <c r="Q623" s="3">
        <v>0</v>
      </c>
      <c r="R623" s="3">
        <v>700000</v>
      </c>
      <c r="S623" s="3">
        <v>200000</v>
      </c>
    </row>
    <row r="624" spans="1:19" ht="19.5" customHeight="1">
      <c r="A624" s="1" t="s">
        <v>1447</v>
      </c>
      <c r="B624" s="39" t="s">
        <v>394</v>
      </c>
      <c r="C624" s="41"/>
      <c r="D624" s="2">
        <f t="shared" si="99"/>
        <v>25831031</v>
      </c>
      <c r="E624" s="3">
        <v>0</v>
      </c>
      <c r="F624" s="19">
        <v>0</v>
      </c>
      <c r="G624" s="3">
        <v>0</v>
      </c>
      <c r="H624" s="3">
        <v>1706.2</v>
      </c>
      <c r="I624" s="3">
        <v>9042860</v>
      </c>
      <c r="J624" s="3">
        <v>0</v>
      </c>
      <c r="K624" s="3">
        <v>0</v>
      </c>
      <c r="L624" s="3">
        <v>3450.2</v>
      </c>
      <c r="M624" s="3">
        <v>8987771</v>
      </c>
      <c r="N624" s="3">
        <v>0</v>
      </c>
      <c r="O624" s="3">
        <v>0</v>
      </c>
      <c r="P624" s="3">
        <v>6900400</v>
      </c>
      <c r="Q624" s="3">
        <v>0</v>
      </c>
      <c r="R624" s="3">
        <v>700000</v>
      </c>
      <c r="S624" s="3">
        <v>200000</v>
      </c>
    </row>
    <row r="625" spans="1:19" ht="19.5" customHeight="1">
      <c r="A625" s="1" t="s">
        <v>1448</v>
      </c>
      <c r="B625" s="39" t="s">
        <v>395</v>
      </c>
      <c r="C625" s="41"/>
      <c r="D625" s="2">
        <f t="shared" si="99"/>
        <v>12403250</v>
      </c>
      <c r="E625" s="3">
        <v>0</v>
      </c>
      <c r="F625" s="19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2650</v>
      </c>
      <c r="M625" s="3">
        <v>6903250</v>
      </c>
      <c r="N625" s="3">
        <v>0</v>
      </c>
      <c r="O625" s="3">
        <v>0</v>
      </c>
      <c r="P625" s="3">
        <v>5300000</v>
      </c>
      <c r="Q625" s="3">
        <v>0</v>
      </c>
      <c r="R625" s="3">
        <v>0</v>
      </c>
      <c r="S625" s="3">
        <v>200000</v>
      </c>
    </row>
    <row r="626" spans="1:19" ht="19.5" customHeight="1">
      <c r="A626" s="1" t="s">
        <v>1449</v>
      </c>
      <c r="B626" s="39" t="s">
        <v>396</v>
      </c>
      <c r="C626" s="41"/>
      <c r="D626" s="2">
        <f t="shared" si="99"/>
        <v>6297810.2</v>
      </c>
      <c r="E626" s="3">
        <v>1113022.2</v>
      </c>
      <c r="F626" s="19">
        <v>0</v>
      </c>
      <c r="G626" s="3">
        <v>0</v>
      </c>
      <c r="H626" s="3">
        <v>362.2</v>
      </c>
      <c r="I626" s="3">
        <v>1919660</v>
      </c>
      <c r="J626" s="3">
        <v>0</v>
      </c>
      <c r="K626" s="3">
        <v>0</v>
      </c>
      <c r="L626" s="3">
        <v>513.6</v>
      </c>
      <c r="M626" s="3">
        <v>1337928</v>
      </c>
      <c r="N626" s="3">
        <v>0</v>
      </c>
      <c r="O626" s="3">
        <v>0</v>
      </c>
      <c r="P626" s="3">
        <v>1027200</v>
      </c>
      <c r="Q626" s="3">
        <v>0</v>
      </c>
      <c r="R626" s="3">
        <v>700000</v>
      </c>
      <c r="S626" s="3">
        <v>200000</v>
      </c>
    </row>
    <row r="627" spans="1:19" ht="19.5" customHeight="1">
      <c r="A627" s="1" t="s">
        <v>1450</v>
      </c>
      <c r="B627" s="39" t="s">
        <v>397</v>
      </c>
      <c r="C627" s="41"/>
      <c r="D627" s="2">
        <f t="shared" si="99"/>
        <v>10895630.3</v>
      </c>
      <c r="E627" s="3">
        <v>2505634.8</v>
      </c>
      <c r="F627" s="19">
        <v>0</v>
      </c>
      <c r="G627" s="3">
        <v>0</v>
      </c>
      <c r="H627" s="3">
        <v>668.5</v>
      </c>
      <c r="I627" s="3">
        <v>3543050</v>
      </c>
      <c r="J627" s="3">
        <v>0</v>
      </c>
      <c r="K627" s="3">
        <v>0</v>
      </c>
      <c r="L627" s="3">
        <v>857.1</v>
      </c>
      <c r="M627" s="3">
        <v>2232745.5</v>
      </c>
      <c r="N627" s="3">
        <v>0</v>
      </c>
      <c r="O627" s="3">
        <v>0</v>
      </c>
      <c r="P627" s="3">
        <v>1714200</v>
      </c>
      <c r="Q627" s="3">
        <v>0</v>
      </c>
      <c r="R627" s="3">
        <v>700000</v>
      </c>
      <c r="S627" s="3">
        <v>200000</v>
      </c>
    </row>
    <row r="628" spans="1:19" ht="19.5" customHeight="1">
      <c r="A628" s="1" t="s">
        <v>1451</v>
      </c>
      <c r="B628" s="39" t="s">
        <v>398</v>
      </c>
      <c r="C628" s="41"/>
      <c r="D628" s="2">
        <f t="shared" si="99"/>
        <v>14727460.8</v>
      </c>
      <c r="E628" s="3">
        <v>4600135.8</v>
      </c>
      <c r="F628" s="19">
        <v>0</v>
      </c>
      <c r="G628" s="3">
        <v>0</v>
      </c>
      <c r="H628" s="3">
        <v>739.2</v>
      </c>
      <c r="I628" s="3">
        <v>3917760</v>
      </c>
      <c r="J628" s="3">
        <v>0</v>
      </c>
      <c r="K628" s="3">
        <v>0</v>
      </c>
      <c r="L628" s="3">
        <v>1153</v>
      </c>
      <c r="M628" s="3">
        <v>3003565</v>
      </c>
      <c r="N628" s="3">
        <v>0</v>
      </c>
      <c r="O628" s="3">
        <v>0</v>
      </c>
      <c r="P628" s="3">
        <v>2306000</v>
      </c>
      <c r="Q628" s="3">
        <v>0</v>
      </c>
      <c r="R628" s="3">
        <v>700000</v>
      </c>
      <c r="S628" s="3">
        <v>200000</v>
      </c>
    </row>
    <row r="629" spans="1:19" ht="19.5" customHeight="1">
      <c r="A629" s="1" t="s">
        <v>1452</v>
      </c>
      <c r="B629" s="39" t="s">
        <v>399</v>
      </c>
      <c r="C629" s="41"/>
      <c r="D629" s="2">
        <f t="shared" si="99"/>
        <v>6351749.2</v>
      </c>
      <c r="E629" s="3">
        <v>1040212.2</v>
      </c>
      <c r="F629" s="19">
        <v>0</v>
      </c>
      <c r="G629" s="3">
        <v>0</v>
      </c>
      <c r="H629" s="3">
        <v>377.6</v>
      </c>
      <c r="I629" s="3">
        <v>2001280</v>
      </c>
      <c r="J629" s="3">
        <v>0</v>
      </c>
      <c r="K629" s="3">
        <v>0</v>
      </c>
      <c r="L629" s="3">
        <v>523.4</v>
      </c>
      <c r="M629" s="3">
        <v>1363457</v>
      </c>
      <c r="N629" s="3">
        <v>0</v>
      </c>
      <c r="O629" s="3">
        <v>0</v>
      </c>
      <c r="P629" s="3">
        <v>1046800</v>
      </c>
      <c r="Q629" s="3">
        <v>0</v>
      </c>
      <c r="R629" s="3">
        <v>700000</v>
      </c>
      <c r="S629" s="3">
        <v>200000</v>
      </c>
    </row>
    <row r="630" spans="1:19" ht="19.5" customHeight="1">
      <c r="A630" s="1" t="s">
        <v>1453</v>
      </c>
      <c r="B630" s="39" t="s">
        <v>400</v>
      </c>
      <c r="C630" s="41"/>
      <c r="D630" s="2">
        <f t="shared" si="99"/>
        <v>16090529.4</v>
      </c>
      <c r="E630" s="3">
        <v>4530480.9</v>
      </c>
      <c r="F630" s="19">
        <v>0</v>
      </c>
      <c r="G630" s="3">
        <v>0</v>
      </c>
      <c r="H630" s="3">
        <v>791.7</v>
      </c>
      <c r="I630" s="3">
        <v>4196010</v>
      </c>
      <c r="J630" s="3">
        <v>0</v>
      </c>
      <c r="K630" s="3">
        <v>0</v>
      </c>
      <c r="L630" s="3">
        <v>1403.7</v>
      </c>
      <c r="M630" s="3">
        <v>3656638.5</v>
      </c>
      <c r="N630" s="3">
        <v>0</v>
      </c>
      <c r="O630" s="3">
        <v>0</v>
      </c>
      <c r="P630" s="3">
        <v>2807400</v>
      </c>
      <c r="Q630" s="3">
        <v>0</v>
      </c>
      <c r="R630" s="3">
        <v>700000</v>
      </c>
      <c r="S630" s="3">
        <v>200000</v>
      </c>
    </row>
    <row r="631" spans="1:19" ht="39.75" customHeight="1">
      <c r="A631" s="60" t="s">
        <v>418</v>
      </c>
      <c r="B631" s="60"/>
      <c r="C631" s="44"/>
      <c r="D631" s="57">
        <f>SUM(D632)</f>
        <v>3662332.5</v>
      </c>
      <c r="E631" s="57">
        <f aca="true" t="shared" si="100" ref="E631:S631">SUM(E632)</f>
        <v>624952.5</v>
      </c>
      <c r="F631" s="58">
        <f t="shared" si="100"/>
        <v>0</v>
      </c>
      <c r="G631" s="57">
        <f t="shared" si="100"/>
        <v>0</v>
      </c>
      <c r="H631" s="57">
        <f t="shared" si="100"/>
        <v>255</v>
      </c>
      <c r="I631" s="57">
        <f t="shared" si="100"/>
        <v>1351500</v>
      </c>
      <c r="J631" s="57">
        <f t="shared" si="100"/>
        <v>0</v>
      </c>
      <c r="K631" s="57">
        <f t="shared" si="100"/>
        <v>0</v>
      </c>
      <c r="L631" s="57">
        <f t="shared" si="100"/>
        <v>296.5</v>
      </c>
      <c r="M631" s="57">
        <f t="shared" si="100"/>
        <v>771080</v>
      </c>
      <c r="N631" s="57">
        <f t="shared" si="100"/>
        <v>58</v>
      </c>
      <c r="O631" s="57">
        <f t="shared" si="100"/>
        <v>121800</v>
      </c>
      <c r="P631" s="57">
        <f t="shared" si="100"/>
        <v>593000</v>
      </c>
      <c r="Q631" s="57">
        <f t="shared" si="100"/>
        <v>0</v>
      </c>
      <c r="R631" s="57">
        <f t="shared" si="100"/>
        <v>0</v>
      </c>
      <c r="S631" s="57">
        <f t="shared" si="100"/>
        <v>200000</v>
      </c>
    </row>
    <row r="632" spans="1:19" ht="19.5" customHeight="1">
      <c r="A632" s="1" t="s">
        <v>1454</v>
      </c>
      <c r="B632" s="39" t="s">
        <v>415</v>
      </c>
      <c r="C632" s="41"/>
      <c r="D632" s="2">
        <f>SUM(E632,G632,I632,K632,M632,O632,P632,Q632,R632,S632)</f>
        <v>3662332.5</v>
      </c>
      <c r="E632" s="3">
        <v>624952.5</v>
      </c>
      <c r="F632" s="19">
        <v>0</v>
      </c>
      <c r="G632" s="3">
        <v>0</v>
      </c>
      <c r="H632" s="3">
        <v>255</v>
      </c>
      <c r="I632" s="3">
        <v>1351500</v>
      </c>
      <c r="J632" s="3">
        <v>0</v>
      </c>
      <c r="K632" s="3">
        <v>0</v>
      </c>
      <c r="L632" s="3">
        <v>296.5</v>
      </c>
      <c r="M632" s="3">
        <v>771080</v>
      </c>
      <c r="N632" s="3">
        <v>58</v>
      </c>
      <c r="O632" s="3">
        <v>121800</v>
      </c>
      <c r="P632" s="3">
        <v>593000</v>
      </c>
      <c r="Q632" s="3">
        <v>0</v>
      </c>
      <c r="R632" s="3">
        <v>0</v>
      </c>
      <c r="S632" s="3">
        <v>200000</v>
      </c>
    </row>
    <row r="633" spans="1:19" s="25" customFormat="1" ht="19.5" customHeight="1">
      <c r="A633" s="65" t="s">
        <v>244</v>
      </c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</row>
    <row r="634" spans="1:19" ht="19.5" customHeight="1">
      <c r="A634" s="61" t="s">
        <v>245</v>
      </c>
      <c r="B634" s="61"/>
      <c r="C634" s="43"/>
      <c r="D634" s="2">
        <f>D635+D638+D655+D657+D659+D661+D665+D668+D671+D673+D676+D682+D684+D687+D689+D691+D693+D695+D697+D702+D704+D720+D724+D729+D731+D740+D743+D746+D918+D920+D922+D925+D927+D933+D936+D938+D940+D942+D944+D958</f>
        <v>1426616929.8400002</v>
      </c>
      <c r="E634" s="2">
        <f aca="true" t="shared" si="101" ref="E634:S634">E635+E638+E655+E657+E659+E661+E665+E668+E671+E673+E676+E682+E684+E687+E689+E691+E693+E695+E697+E702+E704+E720+E724+E729+E731+E740+E743+E746+E918+E920+E922+E925+E927+E933+E936+E938+E940+E942+E944+E958</f>
        <v>245560424.89</v>
      </c>
      <c r="F634" s="38">
        <f t="shared" si="101"/>
        <v>8</v>
      </c>
      <c r="G634" s="2">
        <f t="shared" si="101"/>
        <v>6750000</v>
      </c>
      <c r="H634" s="2">
        <f t="shared" si="101"/>
        <v>135971.24</v>
      </c>
      <c r="I634" s="2">
        <f t="shared" si="101"/>
        <v>686349657</v>
      </c>
      <c r="J634" s="2">
        <f t="shared" si="101"/>
        <v>1768.9</v>
      </c>
      <c r="K634" s="2">
        <f t="shared" si="101"/>
        <v>2525760</v>
      </c>
      <c r="L634" s="2">
        <f t="shared" si="101"/>
        <v>69912.56</v>
      </c>
      <c r="M634" s="2">
        <f t="shared" si="101"/>
        <v>186414423.95</v>
      </c>
      <c r="N634" s="2">
        <f t="shared" si="101"/>
        <v>795.3399999999999</v>
      </c>
      <c r="O634" s="2">
        <f t="shared" si="101"/>
        <v>1646614</v>
      </c>
      <c r="P634" s="2">
        <f t="shared" si="101"/>
        <v>100270050</v>
      </c>
      <c r="Q634" s="2">
        <f t="shared" si="101"/>
        <v>0</v>
      </c>
      <c r="R634" s="2">
        <f t="shared" si="101"/>
        <v>140000000</v>
      </c>
      <c r="S634" s="2">
        <f t="shared" si="101"/>
        <v>57100000</v>
      </c>
    </row>
    <row r="635" spans="1:19" ht="39.75" customHeight="1">
      <c r="A635" s="60" t="s">
        <v>1749</v>
      </c>
      <c r="B635" s="60"/>
      <c r="C635" s="44"/>
      <c r="D635" s="57">
        <f>SUM(D636:D637)</f>
        <v>9881700</v>
      </c>
      <c r="E635" s="57">
        <f aca="true" t="shared" si="102" ref="E635:S635">SUM(E636:E637)</f>
        <v>0</v>
      </c>
      <c r="F635" s="58">
        <f t="shared" si="102"/>
        <v>0</v>
      </c>
      <c r="G635" s="57">
        <f t="shared" si="102"/>
        <v>0</v>
      </c>
      <c r="H635" s="57">
        <f t="shared" si="102"/>
        <v>1789</v>
      </c>
      <c r="I635" s="57">
        <f t="shared" si="102"/>
        <v>9481700</v>
      </c>
      <c r="J635" s="57">
        <f t="shared" si="102"/>
        <v>0</v>
      </c>
      <c r="K635" s="57">
        <f t="shared" si="102"/>
        <v>0</v>
      </c>
      <c r="L635" s="57">
        <f t="shared" si="102"/>
        <v>0</v>
      </c>
      <c r="M635" s="57">
        <f t="shared" si="102"/>
        <v>0</v>
      </c>
      <c r="N635" s="57">
        <f t="shared" si="102"/>
        <v>0</v>
      </c>
      <c r="O635" s="57">
        <f t="shared" si="102"/>
        <v>0</v>
      </c>
      <c r="P635" s="57">
        <f t="shared" si="102"/>
        <v>0</v>
      </c>
      <c r="Q635" s="57">
        <f t="shared" si="102"/>
        <v>0</v>
      </c>
      <c r="R635" s="57">
        <f t="shared" si="102"/>
        <v>0</v>
      </c>
      <c r="S635" s="57">
        <f t="shared" si="102"/>
        <v>400000</v>
      </c>
    </row>
    <row r="636" spans="1:19" ht="19.5" customHeight="1">
      <c r="A636" s="1" t="s">
        <v>1455</v>
      </c>
      <c r="B636" s="5" t="s">
        <v>29</v>
      </c>
      <c r="C636" s="1">
        <v>2019</v>
      </c>
      <c r="D636" s="2">
        <f>SUM(E636,G636,I636,K636,M636,O636,P636,Q636,R636,S636)</f>
        <v>5208500</v>
      </c>
      <c r="E636" s="3">
        <v>0</v>
      </c>
      <c r="F636" s="19">
        <v>0</v>
      </c>
      <c r="G636" s="3">
        <v>0</v>
      </c>
      <c r="H636" s="3">
        <v>945</v>
      </c>
      <c r="I636" s="3">
        <v>5008500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200000</v>
      </c>
    </row>
    <row r="637" spans="1:19" ht="19.5" customHeight="1">
      <c r="A637" s="1" t="s">
        <v>1456</v>
      </c>
      <c r="B637" s="5" t="s">
        <v>34</v>
      </c>
      <c r="C637" s="1">
        <v>2019</v>
      </c>
      <c r="D637" s="2">
        <f>SUM(E637,G637,I637,K637,M637,O637,P637,Q637,R637,S637)</f>
        <v>4673200</v>
      </c>
      <c r="E637" s="3">
        <v>0</v>
      </c>
      <c r="F637" s="19">
        <v>0</v>
      </c>
      <c r="G637" s="3">
        <v>0</v>
      </c>
      <c r="H637" s="3">
        <v>844</v>
      </c>
      <c r="I637" s="3">
        <v>4473200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200000</v>
      </c>
    </row>
    <row r="638" spans="1:19" ht="39.75" customHeight="1">
      <c r="A638" s="60" t="s">
        <v>0</v>
      </c>
      <c r="B638" s="60"/>
      <c r="C638" s="44"/>
      <c r="D638" s="57">
        <f>SUM(D639:D654)</f>
        <v>83659039.74999999</v>
      </c>
      <c r="E638" s="57">
        <f aca="true" t="shared" si="103" ref="E638:S638">SUM(E639:E654)</f>
        <v>17617957.049999997</v>
      </c>
      <c r="F638" s="58">
        <f t="shared" si="103"/>
        <v>0</v>
      </c>
      <c r="G638" s="57">
        <f t="shared" si="103"/>
        <v>0</v>
      </c>
      <c r="H638" s="57">
        <f t="shared" si="103"/>
        <v>9459.46</v>
      </c>
      <c r="I638" s="57">
        <f t="shared" si="103"/>
        <v>44874038</v>
      </c>
      <c r="J638" s="57">
        <f t="shared" si="103"/>
        <v>0</v>
      </c>
      <c r="K638" s="57">
        <f t="shared" si="103"/>
        <v>0</v>
      </c>
      <c r="L638" s="57">
        <f t="shared" si="103"/>
        <v>5016.14</v>
      </c>
      <c r="M638" s="57">
        <f t="shared" si="103"/>
        <v>13067044.7</v>
      </c>
      <c r="N638" s="57">
        <f t="shared" si="103"/>
        <v>0</v>
      </c>
      <c r="O638" s="57">
        <f t="shared" si="103"/>
        <v>0</v>
      </c>
      <c r="P638" s="57">
        <f t="shared" si="103"/>
        <v>0</v>
      </c>
      <c r="Q638" s="57">
        <f t="shared" si="103"/>
        <v>0</v>
      </c>
      <c r="R638" s="57">
        <f t="shared" si="103"/>
        <v>4900000</v>
      </c>
      <c r="S638" s="57">
        <f t="shared" si="103"/>
        <v>3200000</v>
      </c>
    </row>
    <row r="639" spans="1:19" ht="19.5" customHeight="1">
      <c r="A639" s="1" t="s">
        <v>1457</v>
      </c>
      <c r="B639" s="14" t="s">
        <v>52</v>
      </c>
      <c r="C639" s="41"/>
      <c r="D639" s="2">
        <f>SUM(E639,G639,I639,K639,M639,O639,P639,Q639,R639,S639)</f>
        <v>2332060</v>
      </c>
      <c r="E639" s="3">
        <v>0</v>
      </c>
      <c r="F639" s="19">
        <v>0</v>
      </c>
      <c r="G639" s="3">
        <v>0</v>
      </c>
      <c r="H639" s="3">
        <v>270.2</v>
      </c>
      <c r="I639" s="9">
        <v>1432060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700000</v>
      </c>
      <c r="S639" s="3">
        <v>200000</v>
      </c>
    </row>
    <row r="640" spans="1:19" ht="19.5" customHeight="1">
      <c r="A640" s="1" t="s">
        <v>1458</v>
      </c>
      <c r="B640" s="39" t="s">
        <v>58</v>
      </c>
      <c r="C640" s="41"/>
      <c r="D640" s="2">
        <f>SUM(E640,G640,I640,K640,M640,O640,P640,Q640,R640,S640)</f>
        <v>2655212.5</v>
      </c>
      <c r="E640" s="3">
        <v>0</v>
      </c>
      <c r="F640" s="19">
        <v>0</v>
      </c>
      <c r="G640" s="3">
        <v>0</v>
      </c>
      <c r="H640" s="3">
        <v>0</v>
      </c>
      <c r="I640" s="9">
        <v>0</v>
      </c>
      <c r="J640" s="3">
        <v>0</v>
      </c>
      <c r="K640" s="3">
        <v>0</v>
      </c>
      <c r="L640" s="3">
        <v>942.5</v>
      </c>
      <c r="M640" s="3">
        <v>2455212.5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200000</v>
      </c>
    </row>
    <row r="641" spans="1:19" ht="19.5" customHeight="1">
      <c r="A641" s="1" t="s">
        <v>1459</v>
      </c>
      <c r="B641" s="39" t="s">
        <v>64</v>
      </c>
      <c r="C641" s="41"/>
      <c r="D641" s="2">
        <f>SUM(E641,G641,I641,K641,M641,O641,P641,Q641,R641,S641)</f>
        <v>9715265.2</v>
      </c>
      <c r="E641" s="3">
        <v>0</v>
      </c>
      <c r="F641" s="19">
        <v>0</v>
      </c>
      <c r="G641" s="3">
        <v>0</v>
      </c>
      <c r="H641" s="3">
        <v>946.28</v>
      </c>
      <c r="I641" s="9">
        <v>5015284</v>
      </c>
      <c r="J641" s="3">
        <v>0</v>
      </c>
      <c r="K641" s="3">
        <v>0</v>
      </c>
      <c r="L641" s="3">
        <v>1727.44</v>
      </c>
      <c r="M641" s="3">
        <v>4499981.2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200000</v>
      </c>
    </row>
    <row r="642" spans="1:19" ht="19.5" customHeight="1">
      <c r="A642" s="1" t="s">
        <v>1460</v>
      </c>
      <c r="B642" s="39" t="s">
        <v>18</v>
      </c>
      <c r="C642" s="41"/>
      <c r="D642" s="2">
        <f>SUM(E642,G642,I642,K642,M642,O642,P642,Q642,R642,S642)</f>
        <v>2483282.5</v>
      </c>
      <c r="E642" s="3">
        <v>0</v>
      </c>
      <c r="F642" s="19">
        <v>0</v>
      </c>
      <c r="G642" s="3">
        <v>0</v>
      </c>
      <c r="H642" s="3">
        <v>0</v>
      </c>
      <c r="I642" s="9">
        <v>0</v>
      </c>
      <c r="J642" s="3">
        <v>0</v>
      </c>
      <c r="K642" s="3">
        <v>0</v>
      </c>
      <c r="L642" s="3">
        <v>876.5</v>
      </c>
      <c r="M642" s="3">
        <v>2283282.5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200000</v>
      </c>
    </row>
    <row r="643" spans="1:19" ht="19.5" customHeight="1">
      <c r="A643" s="1" t="s">
        <v>1461</v>
      </c>
      <c r="B643" s="14" t="s">
        <v>75</v>
      </c>
      <c r="C643" s="41"/>
      <c r="D643" s="2">
        <f aca="true" t="shared" si="104" ref="D643:D654">SUM(E643,G643,I643,K643,M643,O643,P643,Q643,R643,S643)</f>
        <v>3154820</v>
      </c>
      <c r="E643" s="3">
        <v>0</v>
      </c>
      <c r="F643" s="19">
        <v>0</v>
      </c>
      <c r="G643" s="3">
        <v>0</v>
      </c>
      <c r="H643" s="3">
        <v>895.4</v>
      </c>
      <c r="I643" s="9">
        <v>2954820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200000</v>
      </c>
    </row>
    <row r="644" spans="1:19" ht="19.5" customHeight="1">
      <c r="A644" s="1" t="s">
        <v>1462</v>
      </c>
      <c r="B644" s="48" t="s">
        <v>78</v>
      </c>
      <c r="C644" s="41"/>
      <c r="D644" s="2">
        <f t="shared" si="104"/>
        <v>5989590</v>
      </c>
      <c r="E644" s="3">
        <v>0</v>
      </c>
      <c r="F644" s="19">
        <v>0</v>
      </c>
      <c r="G644" s="3">
        <v>0</v>
      </c>
      <c r="H644" s="3">
        <v>960.3</v>
      </c>
      <c r="I644" s="9">
        <v>5089590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700000</v>
      </c>
      <c r="S644" s="3">
        <v>200000</v>
      </c>
    </row>
    <row r="645" spans="1:19" ht="19.5" customHeight="1">
      <c r="A645" s="1" t="s">
        <v>1463</v>
      </c>
      <c r="B645" s="49" t="s">
        <v>79</v>
      </c>
      <c r="C645" s="41"/>
      <c r="D645" s="2">
        <f t="shared" si="104"/>
        <v>3569300</v>
      </c>
      <c r="E645" s="3">
        <v>0</v>
      </c>
      <c r="F645" s="19">
        <v>0</v>
      </c>
      <c r="G645" s="3">
        <v>0</v>
      </c>
      <c r="H645" s="3">
        <v>1021</v>
      </c>
      <c r="I645" s="9">
        <v>3369300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200000</v>
      </c>
    </row>
    <row r="646" spans="1:19" ht="19.5" customHeight="1">
      <c r="A646" s="1" t="s">
        <v>1464</v>
      </c>
      <c r="B646" s="39" t="s">
        <v>45</v>
      </c>
      <c r="C646" s="41"/>
      <c r="D646" s="2">
        <f t="shared" si="104"/>
        <v>26113047.36</v>
      </c>
      <c r="E646" s="3">
        <v>11179198.86</v>
      </c>
      <c r="F646" s="19">
        <v>0</v>
      </c>
      <c r="G646" s="3">
        <v>0</v>
      </c>
      <c r="H646" s="3">
        <v>2057.6</v>
      </c>
      <c r="I646" s="9">
        <v>10905280</v>
      </c>
      <c r="J646" s="3">
        <v>0</v>
      </c>
      <c r="K646" s="3">
        <v>0</v>
      </c>
      <c r="L646" s="3">
        <v>1469.7</v>
      </c>
      <c r="M646" s="3">
        <v>3828568.5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200000</v>
      </c>
    </row>
    <row r="647" spans="1:19" ht="19.5" customHeight="1">
      <c r="A647" s="1" t="s">
        <v>1465</v>
      </c>
      <c r="B647" s="39" t="s">
        <v>82</v>
      </c>
      <c r="C647" s="41"/>
      <c r="D647" s="2">
        <f t="shared" si="104"/>
        <v>6242558.51</v>
      </c>
      <c r="E647" s="3">
        <v>2449158.51</v>
      </c>
      <c r="F647" s="19">
        <v>0</v>
      </c>
      <c r="G647" s="3">
        <v>0</v>
      </c>
      <c r="H647" s="3">
        <v>678</v>
      </c>
      <c r="I647" s="9">
        <v>3593400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200000</v>
      </c>
    </row>
    <row r="648" spans="1:19" ht="19.5" customHeight="1">
      <c r="A648" s="1" t="s">
        <v>1466</v>
      </c>
      <c r="B648" s="39" t="s">
        <v>83</v>
      </c>
      <c r="C648" s="41"/>
      <c r="D648" s="2">
        <f t="shared" si="104"/>
        <v>4172220</v>
      </c>
      <c r="E648" s="3">
        <v>0</v>
      </c>
      <c r="F648" s="19">
        <v>0</v>
      </c>
      <c r="G648" s="3">
        <v>0</v>
      </c>
      <c r="H648" s="3">
        <v>617.4</v>
      </c>
      <c r="I648" s="9">
        <v>3272220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700000</v>
      </c>
      <c r="S648" s="3">
        <v>200000</v>
      </c>
    </row>
    <row r="649" spans="1:19" ht="19.5" customHeight="1">
      <c r="A649" s="1" t="s">
        <v>1467</v>
      </c>
      <c r="B649" s="39" t="s">
        <v>84</v>
      </c>
      <c r="C649" s="41"/>
      <c r="D649" s="2">
        <f t="shared" si="104"/>
        <v>2556695</v>
      </c>
      <c r="E649" s="3">
        <v>0</v>
      </c>
      <c r="F649" s="19">
        <v>0</v>
      </c>
      <c r="G649" s="3">
        <v>0</v>
      </c>
      <c r="H649" s="3">
        <v>714.15</v>
      </c>
      <c r="I649" s="9">
        <v>2356695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200000</v>
      </c>
    </row>
    <row r="650" spans="1:19" ht="19.5" customHeight="1">
      <c r="A650" s="1" t="s">
        <v>1468</v>
      </c>
      <c r="B650" s="39" t="s">
        <v>85</v>
      </c>
      <c r="C650" s="41"/>
      <c r="D650" s="2">
        <f t="shared" si="104"/>
        <v>3550211.19</v>
      </c>
      <c r="E650" s="3">
        <v>2650211.19</v>
      </c>
      <c r="F650" s="19">
        <v>0</v>
      </c>
      <c r="G650" s="3">
        <v>0</v>
      </c>
      <c r="H650" s="3">
        <v>0</v>
      </c>
      <c r="I650" s="9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700000</v>
      </c>
      <c r="S650" s="3">
        <v>200000</v>
      </c>
    </row>
    <row r="651" spans="1:19" ht="19.5" customHeight="1">
      <c r="A651" s="1" t="s">
        <v>1469</v>
      </c>
      <c r="B651" s="39" t="s">
        <v>86</v>
      </c>
      <c r="C651" s="41"/>
      <c r="D651" s="2">
        <f t="shared" si="104"/>
        <v>4158648.49</v>
      </c>
      <c r="E651" s="3">
        <v>1339388.49</v>
      </c>
      <c r="F651" s="19">
        <v>0</v>
      </c>
      <c r="G651" s="3">
        <v>0</v>
      </c>
      <c r="H651" s="3">
        <v>494.2</v>
      </c>
      <c r="I651" s="9">
        <v>2619260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200000</v>
      </c>
    </row>
    <row r="652" spans="1:19" ht="19.5" customHeight="1">
      <c r="A652" s="1" t="s">
        <v>1470</v>
      </c>
      <c r="B652" s="39" t="s">
        <v>87</v>
      </c>
      <c r="C652" s="41"/>
      <c r="D652" s="2">
        <f t="shared" si="104"/>
        <v>2300790</v>
      </c>
      <c r="E652" s="3">
        <v>0</v>
      </c>
      <c r="F652" s="19">
        <v>0</v>
      </c>
      <c r="G652" s="3">
        <v>0</v>
      </c>
      <c r="H652" s="3">
        <v>264.3</v>
      </c>
      <c r="I652" s="9">
        <v>1400790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700000</v>
      </c>
      <c r="S652" s="3">
        <v>200000</v>
      </c>
    </row>
    <row r="653" spans="1:19" ht="19.5" customHeight="1">
      <c r="A653" s="1" t="s">
        <v>1471</v>
      </c>
      <c r="B653" s="39" t="s">
        <v>88</v>
      </c>
      <c r="C653" s="41"/>
      <c r="D653" s="2">
        <f t="shared" si="104"/>
        <v>2354320</v>
      </c>
      <c r="E653" s="3">
        <v>0</v>
      </c>
      <c r="F653" s="19">
        <v>0</v>
      </c>
      <c r="G653" s="3">
        <v>0</v>
      </c>
      <c r="H653" s="3">
        <v>274.4</v>
      </c>
      <c r="I653" s="9">
        <v>1454320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700000</v>
      </c>
      <c r="S653" s="3">
        <v>200000</v>
      </c>
    </row>
    <row r="654" spans="1:19" ht="19.5" customHeight="1">
      <c r="A654" s="1" t="s">
        <v>1472</v>
      </c>
      <c r="B654" s="39" t="s">
        <v>89</v>
      </c>
      <c r="C654" s="41"/>
      <c r="D654" s="2">
        <f t="shared" si="104"/>
        <v>2311019</v>
      </c>
      <c r="E654" s="3">
        <v>0</v>
      </c>
      <c r="F654" s="19">
        <v>0</v>
      </c>
      <c r="G654" s="3">
        <v>0</v>
      </c>
      <c r="H654" s="3">
        <v>266.23</v>
      </c>
      <c r="I654" s="9">
        <v>1411019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700000</v>
      </c>
      <c r="S654" s="3">
        <v>200000</v>
      </c>
    </row>
    <row r="655" spans="1:19" ht="39.75" customHeight="1">
      <c r="A655" s="60" t="s">
        <v>38</v>
      </c>
      <c r="B655" s="60"/>
      <c r="C655" s="44"/>
      <c r="D655" s="57">
        <f>SUM(D656)</f>
        <v>2411098</v>
      </c>
      <c r="E655" s="57">
        <f aca="true" t="shared" si="105" ref="E655:S655">SUM(E656)</f>
        <v>742298</v>
      </c>
      <c r="F655" s="58">
        <f t="shared" si="105"/>
        <v>0</v>
      </c>
      <c r="G655" s="57">
        <f t="shared" si="105"/>
        <v>0</v>
      </c>
      <c r="H655" s="57">
        <f t="shared" si="105"/>
        <v>306</v>
      </c>
      <c r="I655" s="57">
        <f t="shared" si="105"/>
        <v>1468800</v>
      </c>
      <c r="J655" s="57">
        <f t="shared" si="105"/>
        <v>0</v>
      </c>
      <c r="K655" s="57">
        <f t="shared" si="105"/>
        <v>0</v>
      </c>
      <c r="L655" s="57">
        <f t="shared" si="105"/>
        <v>0</v>
      </c>
      <c r="M655" s="57">
        <f t="shared" si="105"/>
        <v>0</v>
      </c>
      <c r="N655" s="57">
        <f t="shared" si="105"/>
        <v>0</v>
      </c>
      <c r="O655" s="57">
        <f t="shared" si="105"/>
        <v>0</v>
      </c>
      <c r="P655" s="57">
        <f t="shared" si="105"/>
        <v>0</v>
      </c>
      <c r="Q655" s="57">
        <f t="shared" si="105"/>
        <v>0</v>
      </c>
      <c r="R655" s="57">
        <f t="shared" si="105"/>
        <v>0</v>
      </c>
      <c r="S655" s="57">
        <f t="shared" si="105"/>
        <v>200000</v>
      </c>
    </row>
    <row r="656" spans="1:19" ht="19.5" customHeight="1">
      <c r="A656" s="1" t="s">
        <v>1473</v>
      </c>
      <c r="B656" s="39" t="s">
        <v>39</v>
      </c>
      <c r="C656" s="41"/>
      <c r="D656" s="2">
        <f>SUM(E656,G656,I656,K656,M656,O656,P656,Q656,R656,S656)</f>
        <v>2411098</v>
      </c>
      <c r="E656" s="3">
        <v>742298</v>
      </c>
      <c r="F656" s="19">
        <v>0</v>
      </c>
      <c r="G656" s="3">
        <v>0</v>
      </c>
      <c r="H656" s="3">
        <v>306</v>
      </c>
      <c r="I656" s="9">
        <v>1468800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200000</v>
      </c>
    </row>
    <row r="657" spans="1:19" ht="39.75" customHeight="1">
      <c r="A657" s="60" t="s">
        <v>95</v>
      </c>
      <c r="B657" s="60"/>
      <c r="C657" s="44"/>
      <c r="D657" s="57">
        <f>SUM(D658)</f>
        <v>3392720</v>
      </c>
      <c r="E657" s="57">
        <f aca="true" t="shared" si="106" ref="E657:S657">SUM(E658)</f>
        <v>0</v>
      </c>
      <c r="F657" s="58">
        <f t="shared" si="106"/>
        <v>0</v>
      </c>
      <c r="G657" s="57">
        <f t="shared" si="106"/>
        <v>0</v>
      </c>
      <c r="H657" s="57">
        <f t="shared" si="106"/>
        <v>665.15</v>
      </c>
      <c r="I657" s="57">
        <f t="shared" si="106"/>
        <v>3192720</v>
      </c>
      <c r="J657" s="57">
        <f t="shared" si="106"/>
        <v>0</v>
      </c>
      <c r="K657" s="57">
        <f t="shared" si="106"/>
        <v>0</v>
      </c>
      <c r="L657" s="57">
        <f t="shared" si="106"/>
        <v>0</v>
      </c>
      <c r="M657" s="57">
        <f t="shared" si="106"/>
        <v>0</v>
      </c>
      <c r="N657" s="57">
        <f t="shared" si="106"/>
        <v>0</v>
      </c>
      <c r="O657" s="57">
        <f t="shared" si="106"/>
        <v>0</v>
      </c>
      <c r="P657" s="57">
        <f t="shared" si="106"/>
        <v>0</v>
      </c>
      <c r="Q657" s="57">
        <f t="shared" si="106"/>
        <v>0</v>
      </c>
      <c r="R657" s="57">
        <f t="shared" si="106"/>
        <v>0</v>
      </c>
      <c r="S657" s="57">
        <f t="shared" si="106"/>
        <v>200000</v>
      </c>
    </row>
    <row r="658" spans="1:20" s="31" customFormat="1" ht="19.5" customHeight="1">
      <c r="A658" s="41" t="s">
        <v>1474</v>
      </c>
      <c r="B658" s="39" t="s">
        <v>90</v>
      </c>
      <c r="C658" s="44"/>
      <c r="D658" s="2">
        <f>SUM(E658,G658,I658,K658,M658,O658,P658,Q658,R658,S658)</f>
        <v>3392720</v>
      </c>
      <c r="E658" s="6">
        <v>0</v>
      </c>
      <c r="F658" s="20">
        <v>0</v>
      </c>
      <c r="G658" s="6">
        <v>0</v>
      </c>
      <c r="H658" s="6">
        <v>665.15</v>
      </c>
      <c r="I658" s="6">
        <v>3192720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200000</v>
      </c>
      <c r="T658" s="45"/>
    </row>
    <row r="659" spans="1:19" ht="39.75" customHeight="1">
      <c r="A659" s="60" t="s">
        <v>96</v>
      </c>
      <c r="B659" s="60"/>
      <c r="C659" s="44"/>
      <c r="D659" s="57">
        <f>SUM(D660)</f>
        <v>1594850.1</v>
      </c>
      <c r="E659" s="57">
        <f aca="true" t="shared" si="107" ref="E659:S659">SUM(E660)</f>
        <v>694850.1</v>
      </c>
      <c r="F659" s="58">
        <f t="shared" si="107"/>
        <v>0</v>
      </c>
      <c r="G659" s="57">
        <f t="shared" si="107"/>
        <v>0</v>
      </c>
      <c r="H659" s="57">
        <f t="shared" si="107"/>
        <v>0</v>
      </c>
      <c r="I659" s="57">
        <f t="shared" si="107"/>
        <v>0</v>
      </c>
      <c r="J659" s="57">
        <f t="shared" si="107"/>
        <v>0</v>
      </c>
      <c r="K659" s="57">
        <f t="shared" si="107"/>
        <v>0</v>
      </c>
      <c r="L659" s="57">
        <f t="shared" si="107"/>
        <v>0</v>
      </c>
      <c r="M659" s="57">
        <f t="shared" si="107"/>
        <v>0</v>
      </c>
      <c r="N659" s="57">
        <f t="shared" si="107"/>
        <v>0</v>
      </c>
      <c r="O659" s="57">
        <f t="shared" si="107"/>
        <v>0</v>
      </c>
      <c r="P659" s="57">
        <f t="shared" si="107"/>
        <v>0</v>
      </c>
      <c r="Q659" s="57">
        <f t="shared" si="107"/>
        <v>0</v>
      </c>
      <c r="R659" s="57">
        <f t="shared" si="107"/>
        <v>700000</v>
      </c>
      <c r="S659" s="57">
        <f t="shared" si="107"/>
        <v>200000</v>
      </c>
    </row>
    <row r="660" spans="1:19" ht="19.5" customHeight="1">
      <c r="A660" s="41" t="s">
        <v>1475</v>
      </c>
      <c r="B660" s="39" t="s">
        <v>20</v>
      </c>
      <c r="C660" s="1"/>
      <c r="D660" s="2">
        <f>SUM(E660,G660,I660,K660,M660,O660,P660,Q660,R660,S660)</f>
        <v>1594850.1</v>
      </c>
      <c r="E660" s="3">
        <v>694850.1</v>
      </c>
      <c r="F660" s="19">
        <v>0</v>
      </c>
      <c r="G660" s="3">
        <v>0</v>
      </c>
      <c r="H660" s="6">
        <v>0</v>
      </c>
      <c r="I660" s="6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700000</v>
      </c>
      <c r="S660" s="3">
        <v>200000</v>
      </c>
    </row>
    <row r="661" spans="1:19" ht="39.75" customHeight="1">
      <c r="A661" s="60" t="s">
        <v>903</v>
      </c>
      <c r="B661" s="60"/>
      <c r="C661" s="44"/>
      <c r="D661" s="57">
        <f>SUM(D662:D664)</f>
        <v>5708072.300000001</v>
      </c>
      <c r="E661" s="57">
        <f aca="true" t="shared" si="108" ref="E661:S661">SUM(E662:E664)</f>
        <v>3708072.3</v>
      </c>
      <c r="F661" s="58">
        <f t="shared" si="108"/>
        <v>0</v>
      </c>
      <c r="G661" s="57">
        <f t="shared" si="108"/>
        <v>0</v>
      </c>
      <c r="H661" s="57">
        <f t="shared" si="108"/>
        <v>0</v>
      </c>
      <c r="I661" s="57">
        <f t="shared" si="108"/>
        <v>0</v>
      </c>
      <c r="J661" s="57">
        <f t="shared" si="108"/>
        <v>0</v>
      </c>
      <c r="K661" s="57">
        <f t="shared" si="108"/>
        <v>0</v>
      </c>
      <c r="L661" s="57">
        <f t="shared" si="108"/>
        <v>0</v>
      </c>
      <c r="M661" s="57">
        <f t="shared" si="108"/>
        <v>0</v>
      </c>
      <c r="N661" s="57">
        <f t="shared" si="108"/>
        <v>0</v>
      </c>
      <c r="O661" s="57">
        <f t="shared" si="108"/>
        <v>0</v>
      </c>
      <c r="P661" s="57">
        <f t="shared" si="108"/>
        <v>0</v>
      </c>
      <c r="Q661" s="57">
        <f t="shared" si="108"/>
        <v>0</v>
      </c>
      <c r="R661" s="57">
        <f t="shared" si="108"/>
        <v>1400000</v>
      </c>
      <c r="S661" s="57">
        <f t="shared" si="108"/>
        <v>600000</v>
      </c>
    </row>
    <row r="662" spans="1:256" s="27" customFormat="1" ht="19.5" customHeight="1">
      <c r="A662" s="41" t="s">
        <v>1476</v>
      </c>
      <c r="B662" s="39" t="s">
        <v>97</v>
      </c>
      <c r="C662" s="1"/>
      <c r="D662" s="2">
        <f>SUM(E662,G662,I662,K662,M662,O662,P662,Q662,R662,S662)</f>
        <v>2421433.1</v>
      </c>
      <c r="E662" s="3">
        <v>2221433.1</v>
      </c>
      <c r="F662" s="19">
        <v>0</v>
      </c>
      <c r="G662" s="3">
        <v>0</v>
      </c>
      <c r="H662" s="6">
        <v>0</v>
      </c>
      <c r="I662" s="6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200000</v>
      </c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</row>
    <row r="663" spans="1:256" ht="19.5" customHeight="1">
      <c r="A663" s="41" t="s">
        <v>1477</v>
      </c>
      <c r="B663" s="39" t="s">
        <v>98</v>
      </c>
      <c r="C663" s="44"/>
      <c r="D663" s="2">
        <f>SUM(E663,G663,I663,K663,M663,O663,P663,Q663,R663,S663)</f>
        <v>2386639.2</v>
      </c>
      <c r="E663" s="6">
        <v>1486639.2</v>
      </c>
      <c r="F663" s="20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700000</v>
      </c>
      <c r="S663" s="6">
        <v>200000</v>
      </c>
      <c r="T663" s="45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  <c r="DR663" s="31"/>
      <c r="DS663" s="31"/>
      <c r="DT663" s="31"/>
      <c r="DU663" s="31"/>
      <c r="DV663" s="31"/>
      <c r="DW663" s="31"/>
      <c r="DX663" s="31"/>
      <c r="DY663" s="31"/>
      <c r="DZ663" s="31"/>
      <c r="EA663" s="31"/>
      <c r="EB663" s="31"/>
      <c r="EC663" s="31"/>
      <c r="ED663" s="31"/>
      <c r="EE663" s="31"/>
      <c r="EF663" s="31"/>
      <c r="EG663" s="31"/>
      <c r="EH663" s="31"/>
      <c r="EI663" s="31"/>
      <c r="EJ663" s="31"/>
      <c r="EK663" s="31"/>
      <c r="EL663" s="31"/>
      <c r="EM663" s="31"/>
      <c r="EN663" s="31"/>
      <c r="EO663" s="31"/>
      <c r="EP663" s="31"/>
      <c r="EQ663" s="31"/>
      <c r="ER663" s="31"/>
      <c r="ES663" s="31"/>
      <c r="ET663" s="31"/>
      <c r="EU663" s="31"/>
      <c r="EV663" s="31"/>
      <c r="EW663" s="31"/>
      <c r="EX663" s="31"/>
      <c r="EY663" s="31"/>
      <c r="EZ663" s="31"/>
      <c r="FA663" s="31"/>
      <c r="FB663" s="31"/>
      <c r="FC663" s="31"/>
      <c r="FD663" s="31"/>
      <c r="FE663" s="31"/>
      <c r="FF663" s="31"/>
      <c r="FG663" s="31"/>
      <c r="FH663" s="31"/>
      <c r="FI663" s="31"/>
      <c r="FJ663" s="31"/>
      <c r="FK663" s="31"/>
      <c r="FL663" s="31"/>
      <c r="FM663" s="31"/>
      <c r="FN663" s="31"/>
      <c r="FO663" s="31"/>
      <c r="FP663" s="31"/>
      <c r="FQ663" s="31"/>
      <c r="FR663" s="31"/>
      <c r="FS663" s="31"/>
      <c r="FT663" s="31"/>
      <c r="FU663" s="31"/>
      <c r="FV663" s="31"/>
      <c r="FW663" s="31"/>
      <c r="FX663" s="31"/>
      <c r="FY663" s="31"/>
      <c r="FZ663" s="31"/>
      <c r="GA663" s="31"/>
      <c r="GB663" s="31"/>
      <c r="GC663" s="31"/>
      <c r="GD663" s="31"/>
      <c r="GE663" s="31"/>
      <c r="GF663" s="31"/>
      <c r="GG663" s="31"/>
      <c r="GH663" s="31"/>
      <c r="GI663" s="31"/>
      <c r="GJ663" s="31"/>
      <c r="GK663" s="31"/>
      <c r="GL663" s="31"/>
      <c r="GM663" s="31"/>
      <c r="GN663" s="31"/>
      <c r="GO663" s="31"/>
      <c r="GP663" s="31"/>
      <c r="GQ663" s="31"/>
      <c r="GR663" s="31"/>
      <c r="GS663" s="31"/>
      <c r="GT663" s="31"/>
      <c r="GU663" s="31"/>
      <c r="GV663" s="31"/>
      <c r="GW663" s="31"/>
      <c r="GX663" s="31"/>
      <c r="GY663" s="31"/>
      <c r="GZ663" s="31"/>
      <c r="HA663" s="31"/>
      <c r="HB663" s="31"/>
      <c r="HC663" s="31"/>
      <c r="HD663" s="31"/>
      <c r="HE663" s="31"/>
      <c r="HF663" s="31"/>
      <c r="HG663" s="31"/>
      <c r="HH663" s="31"/>
      <c r="HI663" s="31"/>
      <c r="HJ663" s="31"/>
      <c r="HK663" s="31"/>
      <c r="HL663" s="31"/>
      <c r="HM663" s="31"/>
      <c r="HN663" s="31"/>
      <c r="HO663" s="31"/>
      <c r="HP663" s="31"/>
      <c r="HQ663" s="31"/>
      <c r="HR663" s="31"/>
      <c r="HS663" s="31"/>
      <c r="HT663" s="31"/>
      <c r="HU663" s="31"/>
      <c r="HV663" s="31"/>
      <c r="HW663" s="31"/>
      <c r="HX663" s="31"/>
      <c r="HY663" s="31"/>
      <c r="HZ663" s="31"/>
      <c r="IA663" s="31"/>
      <c r="IB663" s="31"/>
      <c r="IC663" s="31"/>
      <c r="ID663" s="31"/>
      <c r="IE663" s="31"/>
      <c r="IF663" s="31"/>
      <c r="IG663" s="31"/>
      <c r="IH663" s="31"/>
      <c r="II663" s="31"/>
      <c r="IJ663" s="31"/>
      <c r="IK663" s="31"/>
      <c r="IL663" s="31"/>
      <c r="IM663" s="31"/>
      <c r="IN663" s="31"/>
      <c r="IO663" s="31"/>
      <c r="IP663" s="31"/>
      <c r="IQ663" s="31"/>
      <c r="IR663" s="31"/>
      <c r="IS663" s="31"/>
      <c r="IT663" s="31"/>
      <c r="IU663" s="31"/>
      <c r="IV663" s="31"/>
    </row>
    <row r="664" spans="1:256" s="31" customFormat="1" ht="19.5" customHeight="1">
      <c r="A664" s="1" t="s">
        <v>1478</v>
      </c>
      <c r="B664" s="39" t="s">
        <v>103</v>
      </c>
      <c r="C664" s="41"/>
      <c r="D664" s="2">
        <f>SUM(E664,G664,I664,K664,M664,O664,P664,Q664,R664,S664)</f>
        <v>900000</v>
      </c>
      <c r="E664" s="3">
        <v>0</v>
      </c>
      <c r="F664" s="19">
        <v>0</v>
      </c>
      <c r="G664" s="3">
        <v>0</v>
      </c>
      <c r="H664" s="3">
        <v>0</v>
      </c>
      <c r="I664" s="6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700000</v>
      </c>
      <c r="S664" s="3">
        <v>200000</v>
      </c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  <c r="IV664" s="27"/>
    </row>
    <row r="665" spans="1:19" ht="39.75" customHeight="1">
      <c r="A665" s="60" t="s">
        <v>104</v>
      </c>
      <c r="B665" s="60"/>
      <c r="C665" s="44"/>
      <c r="D665" s="57">
        <f>SUM(D666:D667)</f>
        <v>3787200</v>
      </c>
      <c r="E665" s="57">
        <f aca="true" t="shared" si="109" ref="E665:S665">SUM(E666:E667)</f>
        <v>0</v>
      </c>
      <c r="F665" s="58">
        <f t="shared" si="109"/>
        <v>0</v>
      </c>
      <c r="G665" s="57">
        <f t="shared" si="109"/>
        <v>0</v>
      </c>
      <c r="H665" s="57">
        <f t="shared" si="109"/>
        <v>374.7</v>
      </c>
      <c r="I665" s="57">
        <f t="shared" si="109"/>
        <v>1987200</v>
      </c>
      <c r="J665" s="57">
        <f t="shared" si="109"/>
        <v>0</v>
      </c>
      <c r="K665" s="57">
        <f t="shared" si="109"/>
        <v>0</v>
      </c>
      <c r="L665" s="57">
        <f t="shared" si="109"/>
        <v>0</v>
      </c>
      <c r="M665" s="57">
        <f t="shared" si="109"/>
        <v>0</v>
      </c>
      <c r="N665" s="57">
        <f t="shared" si="109"/>
        <v>0</v>
      </c>
      <c r="O665" s="57">
        <f t="shared" si="109"/>
        <v>0</v>
      </c>
      <c r="P665" s="57">
        <f t="shared" si="109"/>
        <v>0</v>
      </c>
      <c r="Q665" s="57">
        <f t="shared" si="109"/>
        <v>0</v>
      </c>
      <c r="R665" s="57">
        <f t="shared" si="109"/>
        <v>1400000</v>
      </c>
      <c r="S665" s="57">
        <f t="shared" si="109"/>
        <v>400000</v>
      </c>
    </row>
    <row r="666" spans="1:19" ht="19.5" customHeight="1">
      <c r="A666" s="1" t="s">
        <v>1479</v>
      </c>
      <c r="B666" s="37" t="s">
        <v>105</v>
      </c>
      <c r="C666" s="41"/>
      <c r="D666" s="2">
        <f>SUM(E666,G666,I666,K666,M666,O666,P666,Q666,R666,S666)</f>
        <v>1879200</v>
      </c>
      <c r="E666" s="3">
        <v>0</v>
      </c>
      <c r="F666" s="19">
        <v>0</v>
      </c>
      <c r="G666" s="3">
        <v>0</v>
      </c>
      <c r="H666" s="3">
        <v>184.7</v>
      </c>
      <c r="I666" s="6">
        <v>979200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700000</v>
      </c>
      <c r="S666" s="3">
        <v>200000</v>
      </c>
    </row>
    <row r="667" spans="1:19" s="27" customFormat="1" ht="19.5" customHeight="1">
      <c r="A667" s="1" t="s">
        <v>1480</v>
      </c>
      <c r="B667" s="37" t="s">
        <v>106</v>
      </c>
      <c r="C667" s="41"/>
      <c r="D667" s="2">
        <f>SUM(E667,G667,I667,K667,M667,O667,P667,Q667,R667,S667)</f>
        <v>1908000</v>
      </c>
      <c r="E667" s="3">
        <v>0</v>
      </c>
      <c r="F667" s="19">
        <v>0</v>
      </c>
      <c r="G667" s="3">
        <v>0</v>
      </c>
      <c r="H667" s="3">
        <v>190</v>
      </c>
      <c r="I667" s="6">
        <v>1008000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700000</v>
      </c>
      <c r="S667" s="3">
        <v>200000</v>
      </c>
    </row>
    <row r="668" spans="1:19" ht="39.75" customHeight="1">
      <c r="A668" s="60" t="s">
        <v>904</v>
      </c>
      <c r="B668" s="60"/>
      <c r="C668" s="44"/>
      <c r="D668" s="57">
        <f>SUM(D669:D670)</f>
        <v>5546460.4</v>
      </c>
      <c r="E668" s="57">
        <f aca="true" t="shared" si="110" ref="E668:S668">SUM(E669:E670)</f>
        <v>2148380.4</v>
      </c>
      <c r="F668" s="58">
        <f t="shared" si="110"/>
        <v>0</v>
      </c>
      <c r="G668" s="57">
        <f t="shared" si="110"/>
        <v>0</v>
      </c>
      <c r="H668" s="57">
        <f t="shared" si="110"/>
        <v>624.5999999999999</v>
      </c>
      <c r="I668" s="57">
        <f t="shared" si="110"/>
        <v>2998080</v>
      </c>
      <c r="J668" s="57">
        <f t="shared" si="110"/>
        <v>0</v>
      </c>
      <c r="K668" s="57">
        <f t="shared" si="110"/>
        <v>0</v>
      </c>
      <c r="L668" s="57">
        <f t="shared" si="110"/>
        <v>0</v>
      </c>
      <c r="M668" s="57">
        <f t="shared" si="110"/>
        <v>0</v>
      </c>
      <c r="N668" s="57">
        <f t="shared" si="110"/>
        <v>0</v>
      </c>
      <c r="O668" s="57">
        <f t="shared" si="110"/>
        <v>0</v>
      </c>
      <c r="P668" s="57">
        <f t="shared" si="110"/>
        <v>0</v>
      </c>
      <c r="Q668" s="57">
        <f t="shared" si="110"/>
        <v>0</v>
      </c>
      <c r="R668" s="57">
        <f t="shared" si="110"/>
        <v>0</v>
      </c>
      <c r="S668" s="57">
        <f t="shared" si="110"/>
        <v>400000</v>
      </c>
    </row>
    <row r="669" spans="1:19" ht="19.5" customHeight="1">
      <c r="A669" s="1" t="s">
        <v>1481</v>
      </c>
      <c r="B669" s="39" t="s">
        <v>108</v>
      </c>
      <c r="C669" s="41"/>
      <c r="D669" s="2">
        <f>SUM(E669,G669,I669,K669,M669,O669,P669,Q669,R669,S669)</f>
        <v>2549133.2</v>
      </c>
      <c r="E669" s="3">
        <v>950413.2</v>
      </c>
      <c r="F669" s="19">
        <v>0</v>
      </c>
      <c r="G669" s="3">
        <v>0</v>
      </c>
      <c r="H669" s="6">
        <v>291.4</v>
      </c>
      <c r="I669" s="6">
        <v>1398720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200000</v>
      </c>
    </row>
    <row r="670" spans="1:19" ht="19.5" customHeight="1">
      <c r="A670" s="1" t="s">
        <v>1482</v>
      </c>
      <c r="B670" s="39" t="s">
        <v>109</v>
      </c>
      <c r="C670" s="41"/>
      <c r="D670" s="2">
        <f>SUM(E670,G670,I670,K670,M670,O670,P670,Q670,R670,S670)</f>
        <v>2997327.2</v>
      </c>
      <c r="E670" s="3">
        <v>1197967.2</v>
      </c>
      <c r="F670" s="19">
        <v>0</v>
      </c>
      <c r="G670" s="3">
        <v>0</v>
      </c>
      <c r="H670" s="6">
        <v>333.2</v>
      </c>
      <c r="I670" s="6">
        <v>1599360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200000</v>
      </c>
    </row>
    <row r="671" spans="1:19" ht="39.75" customHeight="1">
      <c r="A671" s="60" t="s">
        <v>1740</v>
      </c>
      <c r="B671" s="60"/>
      <c r="C671" s="44"/>
      <c r="D671" s="57">
        <f>SUM(D672)</f>
        <v>3667970</v>
      </c>
      <c r="E671" s="57">
        <f aca="true" t="shared" si="111" ref="E671:S671">SUM(E672)</f>
        <v>0</v>
      </c>
      <c r="F671" s="57">
        <f t="shared" si="111"/>
        <v>0</v>
      </c>
      <c r="G671" s="57">
        <f t="shared" si="111"/>
        <v>0</v>
      </c>
      <c r="H671" s="57">
        <f t="shared" si="111"/>
        <v>1050.9</v>
      </c>
      <c r="I671" s="57">
        <f t="shared" si="111"/>
        <v>3467970</v>
      </c>
      <c r="J671" s="57">
        <f t="shared" si="111"/>
        <v>0</v>
      </c>
      <c r="K671" s="57">
        <f t="shared" si="111"/>
        <v>0</v>
      </c>
      <c r="L671" s="57">
        <f t="shared" si="111"/>
        <v>0</v>
      </c>
      <c r="M671" s="57">
        <f t="shared" si="111"/>
        <v>0</v>
      </c>
      <c r="N671" s="57">
        <f t="shared" si="111"/>
        <v>0</v>
      </c>
      <c r="O671" s="57">
        <f t="shared" si="111"/>
        <v>0</v>
      </c>
      <c r="P671" s="57">
        <f t="shared" si="111"/>
        <v>0</v>
      </c>
      <c r="Q671" s="57">
        <f t="shared" si="111"/>
        <v>0</v>
      </c>
      <c r="R671" s="57">
        <f t="shared" si="111"/>
        <v>0</v>
      </c>
      <c r="S671" s="57">
        <f t="shared" si="111"/>
        <v>200000</v>
      </c>
    </row>
    <row r="672" spans="1:19" ht="19.5" customHeight="1">
      <c r="A672" s="1" t="s">
        <v>1483</v>
      </c>
      <c r="B672" s="39" t="s">
        <v>1741</v>
      </c>
      <c r="C672" s="41"/>
      <c r="D672" s="2">
        <f>SUM(E672,G672,I672,K672,M672,O672,P672,Q672,R672,S672)</f>
        <v>3667970</v>
      </c>
      <c r="E672" s="3">
        <v>0</v>
      </c>
      <c r="F672" s="19">
        <v>0</v>
      </c>
      <c r="G672" s="3">
        <v>0</v>
      </c>
      <c r="H672" s="6">
        <v>1050.9</v>
      </c>
      <c r="I672" s="6">
        <v>3467970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200000</v>
      </c>
    </row>
    <row r="673" spans="1:19" ht="39.75" customHeight="1">
      <c r="A673" s="60" t="s">
        <v>116</v>
      </c>
      <c r="B673" s="60"/>
      <c r="C673" s="44"/>
      <c r="D673" s="57">
        <f>SUM(D674:D675)</f>
        <v>5000000</v>
      </c>
      <c r="E673" s="57">
        <f aca="true" t="shared" si="112" ref="E673:S673">SUM(E674:E675)</f>
        <v>0</v>
      </c>
      <c r="F673" s="58">
        <f t="shared" si="112"/>
        <v>2</v>
      </c>
      <c r="G673" s="57">
        <f t="shared" si="112"/>
        <v>4600000</v>
      </c>
      <c r="H673" s="57">
        <f t="shared" si="112"/>
        <v>0</v>
      </c>
      <c r="I673" s="57">
        <f t="shared" si="112"/>
        <v>0</v>
      </c>
      <c r="J673" s="57">
        <f t="shared" si="112"/>
        <v>0</v>
      </c>
      <c r="K673" s="57">
        <f t="shared" si="112"/>
        <v>0</v>
      </c>
      <c r="L673" s="57">
        <f t="shared" si="112"/>
        <v>0</v>
      </c>
      <c r="M673" s="57">
        <f t="shared" si="112"/>
        <v>0</v>
      </c>
      <c r="N673" s="57">
        <f t="shared" si="112"/>
        <v>0</v>
      </c>
      <c r="O673" s="57">
        <f t="shared" si="112"/>
        <v>0</v>
      </c>
      <c r="P673" s="57">
        <f t="shared" si="112"/>
        <v>0</v>
      </c>
      <c r="Q673" s="57">
        <f t="shared" si="112"/>
        <v>0</v>
      </c>
      <c r="R673" s="57">
        <f t="shared" si="112"/>
        <v>0</v>
      </c>
      <c r="S673" s="57">
        <f t="shared" si="112"/>
        <v>400000</v>
      </c>
    </row>
    <row r="674" spans="1:19" ht="19.5" customHeight="1">
      <c r="A674" s="1" t="s">
        <v>1484</v>
      </c>
      <c r="B674" s="39" t="s">
        <v>120</v>
      </c>
      <c r="C674" s="41"/>
      <c r="D674" s="2">
        <f>SUM(E674,G674,I674,K674,M674,O674,P674,Q674,R674,S674)</f>
        <v>2500000</v>
      </c>
      <c r="E674" s="3">
        <v>0</v>
      </c>
      <c r="F674" s="19">
        <v>1</v>
      </c>
      <c r="G674" s="3">
        <v>2300000</v>
      </c>
      <c r="H674" s="6">
        <v>0</v>
      </c>
      <c r="I674" s="6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200000</v>
      </c>
    </row>
    <row r="675" spans="1:19" ht="19.5" customHeight="1">
      <c r="A675" s="1" t="s">
        <v>1485</v>
      </c>
      <c r="B675" s="39" t="s">
        <v>124</v>
      </c>
      <c r="C675" s="41"/>
      <c r="D675" s="2">
        <f>SUM(E675,G675,I675,K675,M675,O675,P675,Q675,R675,S675)</f>
        <v>2500000</v>
      </c>
      <c r="E675" s="3">
        <v>0</v>
      </c>
      <c r="F675" s="19">
        <v>1</v>
      </c>
      <c r="G675" s="3">
        <v>2300000</v>
      </c>
      <c r="H675" s="6">
        <v>0</v>
      </c>
      <c r="I675" s="6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200000</v>
      </c>
    </row>
    <row r="676" spans="1:19" ht="39.75" customHeight="1">
      <c r="A676" s="60" t="s">
        <v>125</v>
      </c>
      <c r="B676" s="60"/>
      <c r="C676" s="44"/>
      <c r="D676" s="57">
        <f>SUM(D677:D681)</f>
        <v>17220700</v>
      </c>
      <c r="E676" s="57">
        <f aca="true" t="shared" si="113" ref="E676:S676">SUM(E677:E681)</f>
        <v>0</v>
      </c>
      <c r="F676" s="58">
        <f t="shared" si="113"/>
        <v>0</v>
      </c>
      <c r="G676" s="57">
        <f t="shared" si="113"/>
        <v>0</v>
      </c>
      <c r="H676" s="57">
        <f t="shared" si="113"/>
        <v>2909</v>
      </c>
      <c r="I676" s="57">
        <f t="shared" si="113"/>
        <v>13420700</v>
      </c>
      <c r="J676" s="57">
        <f t="shared" si="113"/>
        <v>0</v>
      </c>
      <c r="K676" s="57">
        <f t="shared" si="113"/>
        <v>0</v>
      </c>
      <c r="L676" s="57">
        <f t="shared" si="113"/>
        <v>0</v>
      </c>
      <c r="M676" s="57">
        <f t="shared" si="113"/>
        <v>0</v>
      </c>
      <c r="N676" s="57">
        <f t="shared" si="113"/>
        <v>0</v>
      </c>
      <c r="O676" s="57">
        <f t="shared" si="113"/>
        <v>0</v>
      </c>
      <c r="P676" s="57">
        <f t="shared" si="113"/>
        <v>0</v>
      </c>
      <c r="Q676" s="57">
        <f t="shared" si="113"/>
        <v>0</v>
      </c>
      <c r="R676" s="57">
        <f t="shared" si="113"/>
        <v>2800000</v>
      </c>
      <c r="S676" s="57">
        <f t="shared" si="113"/>
        <v>1000000</v>
      </c>
    </row>
    <row r="677" spans="1:19" ht="19.5" customHeight="1">
      <c r="A677" s="1" t="s">
        <v>1486</v>
      </c>
      <c r="B677" s="39" t="s">
        <v>127</v>
      </c>
      <c r="C677" s="41"/>
      <c r="D677" s="2">
        <f>SUM(E677,G677,I677,K677,M677,O677,P677,Q677,R677,S677)</f>
        <v>3290300</v>
      </c>
      <c r="E677" s="3">
        <v>0</v>
      </c>
      <c r="F677" s="19">
        <v>0</v>
      </c>
      <c r="G677" s="3">
        <v>0</v>
      </c>
      <c r="H677" s="6">
        <v>451</v>
      </c>
      <c r="I677" s="6">
        <v>2390300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700000</v>
      </c>
      <c r="S677" s="3">
        <v>200000</v>
      </c>
    </row>
    <row r="678" spans="1:19" ht="19.5" customHeight="1">
      <c r="A678" s="1" t="s">
        <v>1487</v>
      </c>
      <c r="B678" s="39" t="s">
        <v>129</v>
      </c>
      <c r="C678" s="41"/>
      <c r="D678" s="2">
        <f>SUM(E678,G678,I678,K678,M678,O678,P678,Q678,R678,S678)</f>
        <v>4032300</v>
      </c>
      <c r="E678" s="3">
        <v>0</v>
      </c>
      <c r="F678" s="19">
        <v>0</v>
      </c>
      <c r="G678" s="3">
        <v>0</v>
      </c>
      <c r="H678" s="6">
        <v>591</v>
      </c>
      <c r="I678" s="6">
        <v>3132300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700000</v>
      </c>
      <c r="S678" s="3">
        <v>200000</v>
      </c>
    </row>
    <row r="679" spans="1:19" ht="19.5" customHeight="1">
      <c r="A679" s="1" t="s">
        <v>1488</v>
      </c>
      <c r="B679" s="39" t="s">
        <v>130</v>
      </c>
      <c r="C679" s="41"/>
      <c r="D679" s="2">
        <f>SUM(E679,G679,I679,K679,M679,O679,P679,Q679,R679,S679)</f>
        <v>2708000</v>
      </c>
      <c r="E679" s="3">
        <v>0</v>
      </c>
      <c r="F679" s="19">
        <v>0</v>
      </c>
      <c r="G679" s="3">
        <v>0</v>
      </c>
      <c r="H679" s="6">
        <v>850</v>
      </c>
      <c r="I679" s="6">
        <v>2508000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200000</v>
      </c>
    </row>
    <row r="680" spans="1:19" ht="19.5" customHeight="1">
      <c r="A680" s="1" t="s">
        <v>1489</v>
      </c>
      <c r="B680" s="39" t="s">
        <v>131</v>
      </c>
      <c r="C680" s="41"/>
      <c r="D680" s="2">
        <f>SUM(E680,G680,I680,K680,M680,O680,P680,Q680,R680,S680)</f>
        <v>3995200</v>
      </c>
      <c r="E680" s="3">
        <v>0</v>
      </c>
      <c r="F680" s="19">
        <v>0</v>
      </c>
      <c r="G680" s="3">
        <v>0</v>
      </c>
      <c r="H680" s="6">
        <v>584</v>
      </c>
      <c r="I680" s="6">
        <v>3095200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700000</v>
      </c>
      <c r="S680" s="3">
        <v>200000</v>
      </c>
    </row>
    <row r="681" spans="1:19" ht="19.5" customHeight="1">
      <c r="A681" s="1" t="s">
        <v>1490</v>
      </c>
      <c r="B681" s="39" t="s">
        <v>132</v>
      </c>
      <c r="C681" s="41"/>
      <c r="D681" s="2">
        <f>SUM(E681,G681,I681,K681,M681,O681,P681,Q681,R681,S681)</f>
        <v>3194900</v>
      </c>
      <c r="E681" s="3">
        <v>0</v>
      </c>
      <c r="F681" s="19">
        <v>0</v>
      </c>
      <c r="G681" s="3">
        <v>0</v>
      </c>
      <c r="H681" s="6">
        <v>433</v>
      </c>
      <c r="I681" s="6">
        <v>2294900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700000</v>
      </c>
      <c r="S681" s="3">
        <v>200000</v>
      </c>
    </row>
    <row r="682" spans="1:19" ht="39.75" customHeight="1">
      <c r="A682" s="60" t="s">
        <v>141</v>
      </c>
      <c r="B682" s="60"/>
      <c r="C682" s="44"/>
      <c r="D682" s="57">
        <f>SUM(D683)</f>
        <v>1429600</v>
      </c>
      <c r="E682" s="57">
        <f aca="true" t="shared" si="114" ref="E682:S682">SUM(E683)</f>
        <v>0</v>
      </c>
      <c r="F682" s="58">
        <f t="shared" si="114"/>
        <v>0</v>
      </c>
      <c r="G682" s="57">
        <f t="shared" si="114"/>
        <v>0</v>
      </c>
      <c r="H682" s="57">
        <f t="shared" si="114"/>
        <v>232</v>
      </c>
      <c r="I682" s="57">
        <f t="shared" si="114"/>
        <v>1229600</v>
      </c>
      <c r="J682" s="57">
        <f t="shared" si="114"/>
        <v>0</v>
      </c>
      <c r="K682" s="57">
        <f t="shared" si="114"/>
        <v>0</v>
      </c>
      <c r="L682" s="57">
        <f t="shared" si="114"/>
        <v>0</v>
      </c>
      <c r="M682" s="57">
        <f t="shared" si="114"/>
        <v>0</v>
      </c>
      <c r="N682" s="57">
        <f t="shared" si="114"/>
        <v>0</v>
      </c>
      <c r="O682" s="57">
        <f t="shared" si="114"/>
        <v>0</v>
      </c>
      <c r="P682" s="57">
        <f t="shared" si="114"/>
        <v>0</v>
      </c>
      <c r="Q682" s="57">
        <f t="shared" si="114"/>
        <v>0</v>
      </c>
      <c r="R682" s="57">
        <f t="shared" si="114"/>
        <v>0</v>
      </c>
      <c r="S682" s="57">
        <f t="shared" si="114"/>
        <v>200000</v>
      </c>
    </row>
    <row r="683" spans="1:20" ht="19.5" customHeight="1">
      <c r="A683" s="41" t="s">
        <v>1491</v>
      </c>
      <c r="B683" s="39" t="s">
        <v>142</v>
      </c>
      <c r="C683" s="44"/>
      <c r="D683" s="2">
        <f>SUM(E683,G683,I683,K683,M683,O683,P683,Q683,R683,S683)</f>
        <v>1429600</v>
      </c>
      <c r="E683" s="6">
        <v>0</v>
      </c>
      <c r="F683" s="20">
        <v>0</v>
      </c>
      <c r="G683" s="6">
        <v>0</v>
      </c>
      <c r="H683" s="6">
        <v>232</v>
      </c>
      <c r="I683" s="6">
        <v>1229600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200000</v>
      </c>
      <c r="T683" s="32"/>
    </row>
    <row r="684" spans="1:19" ht="39.75" customHeight="1">
      <c r="A684" s="60" t="s">
        <v>149</v>
      </c>
      <c r="B684" s="60"/>
      <c r="C684" s="44"/>
      <c r="D684" s="57">
        <f>SUM(D685:D686)</f>
        <v>4687170</v>
      </c>
      <c r="E684" s="57">
        <f aca="true" t="shared" si="115" ref="E684:S684">SUM(E685:E686)</f>
        <v>0</v>
      </c>
      <c r="F684" s="58">
        <f t="shared" si="115"/>
        <v>0</v>
      </c>
      <c r="G684" s="57">
        <f t="shared" si="115"/>
        <v>0</v>
      </c>
      <c r="H684" s="57">
        <f t="shared" si="115"/>
        <v>808.9</v>
      </c>
      <c r="I684" s="57">
        <f t="shared" si="115"/>
        <v>4287170</v>
      </c>
      <c r="J684" s="57">
        <f t="shared" si="115"/>
        <v>0</v>
      </c>
      <c r="K684" s="57">
        <f t="shared" si="115"/>
        <v>0</v>
      </c>
      <c r="L684" s="57">
        <f t="shared" si="115"/>
        <v>0</v>
      </c>
      <c r="M684" s="57">
        <f t="shared" si="115"/>
        <v>0</v>
      </c>
      <c r="N684" s="57">
        <f t="shared" si="115"/>
        <v>0</v>
      </c>
      <c r="O684" s="57">
        <f t="shared" si="115"/>
        <v>0</v>
      </c>
      <c r="P684" s="57">
        <f t="shared" si="115"/>
        <v>0</v>
      </c>
      <c r="Q684" s="57">
        <f t="shared" si="115"/>
        <v>0</v>
      </c>
      <c r="R684" s="57">
        <f t="shared" si="115"/>
        <v>0</v>
      </c>
      <c r="S684" s="57">
        <f t="shared" si="115"/>
        <v>400000</v>
      </c>
    </row>
    <row r="685" spans="1:19" ht="19.5" customHeight="1">
      <c r="A685" s="1" t="s">
        <v>1492</v>
      </c>
      <c r="B685" s="37" t="s">
        <v>144</v>
      </c>
      <c r="C685" s="41"/>
      <c r="D685" s="2">
        <f>SUM(E685,G685,I685,K685,M685,O685,P685,Q685,R685,S685)</f>
        <v>3162170</v>
      </c>
      <c r="E685" s="3">
        <v>0</v>
      </c>
      <c r="F685" s="19">
        <v>0</v>
      </c>
      <c r="G685" s="3">
        <v>0</v>
      </c>
      <c r="H685" s="6">
        <v>558.9</v>
      </c>
      <c r="I685" s="6">
        <v>2962170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200000</v>
      </c>
    </row>
    <row r="686" spans="1:19" ht="19.5" customHeight="1">
      <c r="A686" s="1" t="s">
        <v>1493</v>
      </c>
      <c r="B686" s="37" t="s">
        <v>145</v>
      </c>
      <c r="C686" s="41"/>
      <c r="D686" s="2">
        <f>SUM(E686,G686,I686,K686,M686,O686,P686,Q686,R686,S686)</f>
        <v>1525000</v>
      </c>
      <c r="E686" s="3">
        <v>0</v>
      </c>
      <c r="F686" s="19">
        <v>0</v>
      </c>
      <c r="G686" s="3">
        <v>0</v>
      </c>
      <c r="H686" s="6">
        <v>250</v>
      </c>
      <c r="I686" s="6">
        <v>1325000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200000</v>
      </c>
    </row>
    <row r="687" spans="1:19" ht="39.75" customHeight="1">
      <c r="A687" s="60" t="s">
        <v>152</v>
      </c>
      <c r="B687" s="60"/>
      <c r="C687" s="44"/>
      <c r="D687" s="57">
        <f>SUM(D688)</f>
        <v>2002000</v>
      </c>
      <c r="E687" s="57">
        <f aca="true" t="shared" si="116" ref="E687:S687">SUM(E688)</f>
        <v>0</v>
      </c>
      <c r="F687" s="58">
        <f t="shared" si="116"/>
        <v>0</v>
      </c>
      <c r="G687" s="57">
        <f t="shared" si="116"/>
        <v>0</v>
      </c>
      <c r="H687" s="57">
        <f t="shared" si="116"/>
        <v>340</v>
      </c>
      <c r="I687" s="57">
        <f t="shared" si="116"/>
        <v>1802000</v>
      </c>
      <c r="J687" s="57">
        <f t="shared" si="116"/>
        <v>0</v>
      </c>
      <c r="K687" s="57">
        <f t="shared" si="116"/>
        <v>0</v>
      </c>
      <c r="L687" s="57">
        <f t="shared" si="116"/>
        <v>0</v>
      </c>
      <c r="M687" s="57">
        <f t="shared" si="116"/>
        <v>0</v>
      </c>
      <c r="N687" s="57">
        <f t="shared" si="116"/>
        <v>0</v>
      </c>
      <c r="O687" s="57">
        <f t="shared" si="116"/>
        <v>0</v>
      </c>
      <c r="P687" s="57">
        <f t="shared" si="116"/>
        <v>0</v>
      </c>
      <c r="Q687" s="57">
        <f t="shared" si="116"/>
        <v>0</v>
      </c>
      <c r="R687" s="57">
        <f t="shared" si="116"/>
        <v>0</v>
      </c>
      <c r="S687" s="57">
        <f t="shared" si="116"/>
        <v>200000</v>
      </c>
    </row>
    <row r="688" spans="1:19" ht="19.5" customHeight="1">
      <c r="A688" s="1" t="s">
        <v>1494</v>
      </c>
      <c r="B688" s="10" t="s">
        <v>151</v>
      </c>
      <c r="C688" s="41"/>
      <c r="D688" s="2">
        <f>SUM(E688,G688,I688,K688,M688,O688,P688,Q688,R688,S688)</f>
        <v>2002000</v>
      </c>
      <c r="E688" s="3">
        <v>0</v>
      </c>
      <c r="F688" s="19">
        <v>0</v>
      </c>
      <c r="G688" s="3">
        <v>0</v>
      </c>
      <c r="H688" s="3">
        <v>340</v>
      </c>
      <c r="I688" s="3">
        <v>1802000</v>
      </c>
      <c r="J688" s="3">
        <v>0</v>
      </c>
      <c r="K688" s="3">
        <v>0</v>
      </c>
      <c r="L688" s="3">
        <v>0</v>
      </c>
      <c r="M688" s="6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200000</v>
      </c>
    </row>
    <row r="689" spans="1:19" ht="39.75" customHeight="1">
      <c r="A689" s="60" t="s">
        <v>159</v>
      </c>
      <c r="B689" s="60"/>
      <c r="C689" s="44"/>
      <c r="D689" s="57">
        <f>SUM(D690)</f>
        <v>2632170</v>
      </c>
      <c r="E689" s="57">
        <f aca="true" t="shared" si="117" ref="E689:S689">SUM(E690)</f>
        <v>0</v>
      </c>
      <c r="F689" s="58">
        <f t="shared" si="117"/>
        <v>0</v>
      </c>
      <c r="G689" s="57">
        <f t="shared" si="117"/>
        <v>0</v>
      </c>
      <c r="H689" s="57">
        <f t="shared" si="117"/>
        <v>458.9</v>
      </c>
      <c r="I689" s="57">
        <f t="shared" si="117"/>
        <v>2432170</v>
      </c>
      <c r="J689" s="57">
        <f t="shared" si="117"/>
        <v>0</v>
      </c>
      <c r="K689" s="57">
        <f t="shared" si="117"/>
        <v>0</v>
      </c>
      <c r="L689" s="57">
        <f t="shared" si="117"/>
        <v>0</v>
      </c>
      <c r="M689" s="57">
        <f t="shared" si="117"/>
        <v>0</v>
      </c>
      <c r="N689" s="57">
        <f t="shared" si="117"/>
        <v>0</v>
      </c>
      <c r="O689" s="57">
        <f t="shared" si="117"/>
        <v>0</v>
      </c>
      <c r="P689" s="57">
        <f t="shared" si="117"/>
        <v>0</v>
      </c>
      <c r="Q689" s="57">
        <f t="shared" si="117"/>
        <v>0</v>
      </c>
      <c r="R689" s="57">
        <f t="shared" si="117"/>
        <v>0</v>
      </c>
      <c r="S689" s="57">
        <f t="shared" si="117"/>
        <v>200000</v>
      </c>
    </row>
    <row r="690" spans="1:19" ht="19.5" customHeight="1">
      <c r="A690" s="1" t="s">
        <v>1495</v>
      </c>
      <c r="B690" s="39" t="s">
        <v>156</v>
      </c>
      <c r="C690" s="41"/>
      <c r="D690" s="2">
        <f>SUM(E690,G690,I690,K690,M690,O690,P690,Q690,R690,S690)</f>
        <v>2632170</v>
      </c>
      <c r="E690" s="3">
        <v>0</v>
      </c>
      <c r="F690" s="19">
        <v>0</v>
      </c>
      <c r="G690" s="3">
        <v>0</v>
      </c>
      <c r="H690" s="3">
        <v>458.9</v>
      </c>
      <c r="I690" s="3">
        <v>2432170</v>
      </c>
      <c r="J690" s="3">
        <v>0</v>
      </c>
      <c r="K690" s="3">
        <v>0</v>
      </c>
      <c r="L690" s="3">
        <v>0</v>
      </c>
      <c r="M690" s="6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200000</v>
      </c>
    </row>
    <row r="691" spans="1:19" ht="39.75" customHeight="1">
      <c r="A691" s="60" t="s">
        <v>161</v>
      </c>
      <c r="B691" s="60"/>
      <c r="C691" s="44"/>
      <c r="D691" s="57">
        <f>SUM(D692)</f>
        <v>2177300</v>
      </c>
      <c r="E691" s="57">
        <f aca="true" t="shared" si="118" ref="E691:S691">SUM(E692)</f>
        <v>0</v>
      </c>
      <c r="F691" s="58">
        <f t="shared" si="118"/>
        <v>0</v>
      </c>
      <c r="G691" s="57">
        <f t="shared" si="118"/>
        <v>0</v>
      </c>
      <c r="H691" s="57">
        <f t="shared" si="118"/>
        <v>241</v>
      </c>
      <c r="I691" s="57">
        <f t="shared" si="118"/>
        <v>1277300</v>
      </c>
      <c r="J691" s="57">
        <f t="shared" si="118"/>
        <v>0</v>
      </c>
      <c r="K691" s="57">
        <f t="shared" si="118"/>
        <v>0</v>
      </c>
      <c r="L691" s="57">
        <f t="shared" si="118"/>
        <v>0</v>
      </c>
      <c r="M691" s="57">
        <f t="shared" si="118"/>
        <v>0</v>
      </c>
      <c r="N691" s="57">
        <f t="shared" si="118"/>
        <v>0</v>
      </c>
      <c r="O691" s="57">
        <f t="shared" si="118"/>
        <v>0</v>
      </c>
      <c r="P691" s="57">
        <f t="shared" si="118"/>
        <v>0</v>
      </c>
      <c r="Q691" s="57">
        <f t="shared" si="118"/>
        <v>0</v>
      </c>
      <c r="R691" s="57">
        <f t="shared" si="118"/>
        <v>700000</v>
      </c>
      <c r="S691" s="57">
        <f t="shared" si="118"/>
        <v>200000</v>
      </c>
    </row>
    <row r="692" spans="1:19" ht="19.5" customHeight="1">
      <c r="A692" s="1" t="s">
        <v>1496</v>
      </c>
      <c r="B692" s="39" t="s">
        <v>160</v>
      </c>
      <c r="C692" s="41"/>
      <c r="D692" s="2">
        <f>SUM(E692,G692,I692,K692,M692,O692,P692,Q692,R692,S692)</f>
        <v>2177300</v>
      </c>
      <c r="E692" s="3">
        <v>0</v>
      </c>
      <c r="F692" s="19">
        <v>0</v>
      </c>
      <c r="G692" s="3">
        <v>0</v>
      </c>
      <c r="H692" s="3">
        <v>241</v>
      </c>
      <c r="I692" s="3">
        <v>1277300</v>
      </c>
      <c r="J692" s="3">
        <v>0</v>
      </c>
      <c r="K692" s="3">
        <v>0</v>
      </c>
      <c r="L692" s="3">
        <v>0</v>
      </c>
      <c r="M692" s="6">
        <v>0</v>
      </c>
      <c r="N692" s="3">
        <v>0</v>
      </c>
      <c r="O692" s="3">
        <v>0</v>
      </c>
      <c r="P692" s="3">
        <v>0</v>
      </c>
      <c r="Q692" s="3">
        <v>0</v>
      </c>
      <c r="R692" s="3">
        <v>700000</v>
      </c>
      <c r="S692" s="3">
        <v>200000</v>
      </c>
    </row>
    <row r="693" spans="1:19" ht="39.75" customHeight="1">
      <c r="A693" s="60" t="s">
        <v>174</v>
      </c>
      <c r="B693" s="60"/>
      <c r="C693" s="44"/>
      <c r="D693" s="57">
        <f>SUM(D694)</f>
        <v>2920000</v>
      </c>
      <c r="E693" s="57">
        <f aca="true" t="shared" si="119" ref="E693:S693">SUM(E694)</f>
        <v>0</v>
      </c>
      <c r="F693" s="58">
        <f t="shared" si="119"/>
        <v>0</v>
      </c>
      <c r="G693" s="57">
        <f t="shared" si="119"/>
        <v>0</v>
      </c>
      <c r="H693" s="57">
        <f t="shared" si="119"/>
        <v>400</v>
      </c>
      <c r="I693" s="57">
        <f t="shared" si="119"/>
        <v>2120000</v>
      </c>
      <c r="J693" s="57">
        <f t="shared" si="119"/>
        <v>0</v>
      </c>
      <c r="K693" s="57">
        <f t="shared" si="119"/>
        <v>0</v>
      </c>
      <c r="L693" s="57">
        <f t="shared" si="119"/>
        <v>0</v>
      </c>
      <c r="M693" s="57">
        <f t="shared" si="119"/>
        <v>0</v>
      </c>
      <c r="N693" s="57">
        <f t="shared" si="119"/>
        <v>0</v>
      </c>
      <c r="O693" s="57">
        <f t="shared" si="119"/>
        <v>0</v>
      </c>
      <c r="P693" s="57">
        <f t="shared" si="119"/>
        <v>0</v>
      </c>
      <c r="Q693" s="57">
        <f t="shared" si="119"/>
        <v>0</v>
      </c>
      <c r="R693" s="57">
        <f t="shared" si="119"/>
        <v>700000</v>
      </c>
      <c r="S693" s="57">
        <f t="shared" si="119"/>
        <v>100000</v>
      </c>
    </row>
    <row r="694" spans="1:19" ht="19.5" customHeight="1">
      <c r="A694" s="1" t="s">
        <v>1497</v>
      </c>
      <c r="B694" s="49" t="s">
        <v>175</v>
      </c>
      <c r="C694" s="41"/>
      <c r="D694" s="2">
        <f>SUM(E694,G694,I694,K694,M694,O694,P694,Q694,R694,S694)</f>
        <v>2920000</v>
      </c>
      <c r="E694" s="3">
        <v>0</v>
      </c>
      <c r="F694" s="19">
        <v>0</v>
      </c>
      <c r="G694" s="3">
        <v>0</v>
      </c>
      <c r="H694" s="3">
        <v>400</v>
      </c>
      <c r="I694" s="3">
        <v>2120000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700000</v>
      </c>
      <c r="S694" s="3">
        <v>100000</v>
      </c>
    </row>
    <row r="695" spans="1:19" ht="39.75" customHeight="1">
      <c r="A695" s="60" t="s">
        <v>176</v>
      </c>
      <c r="B695" s="60"/>
      <c r="C695" s="44"/>
      <c r="D695" s="57">
        <f>SUM(D696)</f>
        <v>4612852.09</v>
      </c>
      <c r="E695" s="57">
        <f aca="true" t="shared" si="120" ref="E695:S695">SUM(E696)</f>
        <v>775110.99</v>
      </c>
      <c r="F695" s="58">
        <f t="shared" si="120"/>
        <v>0</v>
      </c>
      <c r="G695" s="57">
        <f t="shared" si="120"/>
        <v>0</v>
      </c>
      <c r="H695" s="57">
        <f t="shared" si="120"/>
        <v>283</v>
      </c>
      <c r="I695" s="57">
        <f t="shared" si="120"/>
        <v>1499900</v>
      </c>
      <c r="J695" s="57">
        <f t="shared" si="120"/>
        <v>126.2</v>
      </c>
      <c r="K695" s="57">
        <f t="shared" si="120"/>
        <v>151440</v>
      </c>
      <c r="L695" s="57">
        <f t="shared" si="120"/>
        <v>493.82</v>
      </c>
      <c r="M695" s="57">
        <f t="shared" si="120"/>
        <v>1286401.1</v>
      </c>
      <c r="N695" s="57">
        <f t="shared" si="120"/>
        <v>0</v>
      </c>
      <c r="O695" s="57">
        <f t="shared" si="120"/>
        <v>0</v>
      </c>
      <c r="P695" s="57">
        <f t="shared" si="120"/>
        <v>0</v>
      </c>
      <c r="Q695" s="57">
        <f t="shared" si="120"/>
        <v>0</v>
      </c>
      <c r="R695" s="57">
        <f t="shared" si="120"/>
        <v>700000</v>
      </c>
      <c r="S695" s="57">
        <f t="shared" si="120"/>
        <v>200000</v>
      </c>
    </row>
    <row r="696" spans="1:19" ht="19.5" customHeight="1">
      <c r="A696" s="1" t="s">
        <v>1498</v>
      </c>
      <c r="B696" s="8" t="s">
        <v>177</v>
      </c>
      <c r="C696" s="41"/>
      <c r="D696" s="2">
        <f>SUM(E696,G696,I696,K696,M696,O696,P696,Q696,R696,S696)</f>
        <v>4612852.09</v>
      </c>
      <c r="E696" s="3">
        <v>775110.99</v>
      </c>
      <c r="F696" s="19">
        <v>0</v>
      </c>
      <c r="G696" s="3">
        <v>0</v>
      </c>
      <c r="H696" s="3">
        <v>283</v>
      </c>
      <c r="I696" s="3">
        <v>1499900</v>
      </c>
      <c r="J696" s="3">
        <v>126.2</v>
      </c>
      <c r="K696" s="3">
        <v>151440</v>
      </c>
      <c r="L696" s="3">
        <v>493.82</v>
      </c>
      <c r="M696" s="3">
        <v>1286401.1</v>
      </c>
      <c r="N696" s="3">
        <v>0</v>
      </c>
      <c r="O696" s="3">
        <v>0</v>
      </c>
      <c r="P696" s="3">
        <v>0</v>
      </c>
      <c r="Q696" s="3">
        <v>0</v>
      </c>
      <c r="R696" s="3">
        <v>700000</v>
      </c>
      <c r="S696" s="3">
        <v>200000</v>
      </c>
    </row>
    <row r="697" spans="1:19" ht="39.75" customHeight="1">
      <c r="A697" s="60" t="s">
        <v>178</v>
      </c>
      <c r="B697" s="60"/>
      <c r="C697" s="44"/>
      <c r="D697" s="57">
        <f>SUM(D698:D701)</f>
        <v>7728592.9</v>
      </c>
      <c r="E697" s="57">
        <f aca="true" t="shared" si="121" ref="E697:S697">SUM(E698:E701)</f>
        <v>1251603.9</v>
      </c>
      <c r="F697" s="58">
        <f t="shared" si="121"/>
        <v>0</v>
      </c>
      <c r="G697" s="57">
        <f t="shared" si="121"/>
        <v>0</v>
      </c>
      <c r="H697" s="57">
        <f t="shared" si="121"/>
        <v>1071.13</v>
      </c>
      <c r="I697" s="57">
        <f t="shared" si="121"/>
        <v>5676989</v>
      </c>
      <c r="J697" s="57">
        <f t="shared" si="121"/>
        <v>0</v>
      </c>
      <c r="K697" s="57">
        <f t="shared" si="121"/>
        <v>0</v>
      </c>
      <c r="L697" s="57">
        <f t="shared" si="121"/>
        <v>0</v>
      </c>
      <c r="M697" s="57">
        <f t="shared" si="121"/>
        <v>0</v>
      </c>
      <c r="N697" s="57">
        <f t="shared" si="121"/>
        <v>0</v>
      </c>
      <c r="O697" s="57">
        <f t="shared" si="121"/>
        <v>0</v>
      </c>
      <c r="P697" s="57">
        <f t="shared" si="121"/>
        <v>0</v>
      </c>
      <c r="Q697" s="57">
        <f t="shared" si="121"/>
        <v>0</v>
      </c>
      <c r="R697" s="57">
        <f t="shared" si="121"/>
        <v>0</v>
      </c>
      <c r="S697" s="57">
        <f t="shared" si="121"/>
        <v>800000</v>
      </c>
    </row>
    <row r="698" spans="1:19" ht="19.5" customHeight="1">
      <c r="A698" s="1" t="s">
        <v>1499</v>
      </c>
      <c r="B698" s="39" t="s">
        <v>182</v>
      </c>
      <c r="C698" s="41"/>
      <c r="D698" s="2">
        <f>SUM(E698,G698,I698,K698,M698,O698,P698,Q698,R698,S698)</f>
        <v>3269972</v>
      </c>
      <c r="E698" s="3">
        <v>0</v>
      </c>
      <c r="F698" s="19">
        <v>0</v>
      </c>
      <c r="G698" s="3">
        <v>0</v>
      </c>
      <c r="H698" s="3">
        <v>579.24</v>
      </c>
      <c r="I698" s="3">
        <v>3069972</v>
      </c>
      <c r="J698" s="3">
        <v>0</v>
      </c>
      <c r="K698" s="3">
        <v>0</v>
      </c>
      <c r="L698" s="3">
        <v>0</v>
      </c>
      <c r="M698" s="6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200000</v>
      </c>
    </row>
    <row r="699" spans="1:19" ht="19.5" customHeight="1">
      <c r="A699" s="1" t="s">
        <v>1500</v>
      </c>
      <c r="B699" s="39" t="s">
        <v>185</v>
      </c>
      <c r="C699" s="41"/>
      <c r="D699" s="2">
        <f>SUM(E699,G699,I699,K699,M699,O699,P699,Q699,R699,S699)</f>
        <v>1458644</v>
      </c>
      <c r="E699" s="3">
        <v>0</v>
      </c>
      <c r="F699" s="19">
        <v>0</v>
      </c>
      <c r="G699" s="3">
        <v>0</v>
      </c>
      <c r="H699" s="3">
        <v>237.48</v>
      </c>
      <c r="I699" s="3">
        <v>1258644</v>
      </c>
      <c r="J699" s="3">
        <v>0</v>
      </c>
      <c r="K699" s="3">
        <v>0</v>
      </c>
      <c r="L699" s="3">
        <v>0</v>
      </c>
      <c r="M699" s="6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200000</v>
      </c>
    </row>
    <row r="700" spans="1:19" ht="19.5" customHeight="1">
      <c r="A700" s="1" t="s">
        <v>1501</v>
      </c>
      <c r="B700" s="39" t="s">
        <v>186</v>
      </c>
      <c r="C700" s="41"/>
      <c r="D700" s="2">
        <f>SUM(E700,G700,I700,K700,M700,O700,P700,Q700,R700,S700)</f>
        <v>1451603.9</v>
      </c>
      <c r="E700" s="3">
        <v>1251603.9</v>
      </c>
      <c r="F700" s="19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6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200000</v>
      </c>
    </row>
    <row r="701" spans="1:19" ht="19.5" customHeight="1">
      <c r="A701" s="1" t="s">
        <v>1502</v>
      </c>
      <c r="B701" s="39" t="s">
        <v>187</v>
      </c>
      <c r="C701" s="41"/>
      <c r="D701" s="2">
        <f>SUM(E701,G701,I701,K701,M701,O701,P701,Q701,R701,S701)</f>
        <v>1548373</v>
      </c>
      <c r="E701" s="3">
        <v>0</v>
      </c>
      <c r="F701" s="19">
        <v>0</v>
      </c>
      <c r="G701" s="3">
        <v>0</v>
      </c>
      <c r="H701" s="3">
        <v>254.41</v>
      </c>
      <c r="I701" s="3">
        <v>1348373</v>
      </c>
      <c r="J701" s="3">
        <v>0</v>
      </c>
      <c r="K701" s="3">
        <v>0</v>
      </c>
      <c r="L701" s="3">
        <v>0</v>
      </c>
      <c r="M701" s="6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200000</v>
      </c>
    </row>
    <row r="702" spans="1:19" ht="39.75" customHeight="1">
      <c r="A702" s="60" t="s">
        <v>189</v>
      </c>
      <c r="B702" s="60"/>
      <c r="C702" s="44"/>
      <c r="D702" s="57">
        <f>SUM(D703)</f>
        <v>1467442</v>
      </c>
      <c r="E702" s="57">
        <f aca="true" t="shared" si="122" ref="E702:S702">SUM(E703)</f>
        <v>0</v>
      </c>
      <c r="F702" s="58">
        <f t="shared" si="122"/>
        <v>0</v>
      </c>
      <c r="G702" s="57">
        <f t="shared" si="122"/>
        <v>0</v>
      </c>
      <c r="H702" s="57">
        <f t="shared" si="122"/>
        <v>239.14</v>
      </c>
      <c r="I702" s="57">
        <f t="shared" si="122"/>
        <v>1267442</v>
      </c>
      <c r="J702" s="57">
        <f t="shared" si="122"/>
        <v>0</v>
      </c>
      <c r="K702" s="57">
        <f t="shared" si="122"/>
        <v>0</v>
      </c>
      <c r="L702" s="57">
        <f t="shared" si="122"/>
        <v>0</v>
      </c>
      <c r="M702" s="57">
        <f t="shared" si="122"/>
        <v>0</v>
      </c>
      <c r="N702" s="57">
        <f t="shared" si="122"/>
        <v>0</v>
      </c>
      <c r="O702" s="57">
        <f t="shared" si="122"/>
        <v>0</v>
      </c>
      <c r="P702" s="57">
        <f t="shared" si="122"/>
        <v>0</v>
      </c>
      <c r="Q702" s="57">
        <f t="shared" si="122"/>
        <v>0</v>
      </c>
      <c r="R702" s="57">
        <f t="shared" si="122"/>
        <v>0</v>
      </c>
      <c r="S702" s="57">
        <f t="shared" si="122"/>
        <v>200000</v>
      </c>
    </row>
    <row r="703" spans="1:19" ht="19.5" customHeight="1">
      <c r="A703" s="1" t="s">
        <v>1503</v>
      </c>
      <c r="B703" s="39" t="s">
        <v>192</v>
      </c>
      <c r="C703" s="41"/>
      <c r="D703" s="2">
        <f>SUM(E703,G703,I703,K703,M703,O703,P703,Q703,R703,S703)</f>
        <v>1467442</v>
      </c>
      <c r="E703" s="3">
        <v>0</v>
      </c>
      <c r="F703" s="19">
        <v>0</v>
      </c>
      <c r="G703" s="3">
        <v>0</v>
      </c>
      <c r="H703" s="3">
        <v>239.14</v>
      </c>
      <c r="I703" s="3">
        <v>1267442</v>
      </c>
      <c r="J703" s="3">
        <v>0</v>
      </c>
      <c r="K703" s="3">
        <v>0</v>
      </c>
      <c r="L703" s="3">
        <v>0</v>
      </c>
      <c r="M703" s="6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200000</v>
      </c>
    </row>
    <row r="704" spans="1:19" ht="39.75" customHeight="1">
      <c r="A704" s="60" t="s">
        <v>195</v>
      </c>
      <c r="B704" s="60"/>
      <c r="C704" s="44"/>
      <c r="D704" s="57">
        <f>SUM(D705:D719)</f>
        <v>76869760</v>
      </c>
      <c r="E704" s="57">
        <f aca="true" t="shared" si="123" ref="E704:S704">SUM(E705:E719)</f>
        <v>12925987</v>
      </c>
      <c r="F704" s="58">
        <f t="shared" si="123"/>
        <v>0</v>
      </c>
      <c r="G704" s="57">
        <f t="shared" si="123"/>
        <v>0</v>
      </c>
      <c r="H704" s="57">
        <f t="shared" si="123"/>
        <v>7297.6</v>
      </c>
      <c r="I704" s="57">
        <f t="shared" si="123"/>
        <v>36979080</v>
      </c>
      <c r="J704" s="57">
        <f t="shared" si="123"/>
        <v>507.1</v>
      </c>
      <c r="K704" s="57">
        <f t="shared" si="123"/>
        <v>608520</v>
      </c>
      <c r="L704" s="57">
        <f t="shared" si="123"/>
        <v>8202.6</v>
      </c>
      <c r="M704" s="57">
        <f t="shared" si="123"/>
        <v>21367773</v>
      </c>
      <c r="N704" s="57">
        <f t="shared" si="123"/>
        <v>0</v>
      </c>
      <c r="O704" s="57">
        <f t="shared" si="123"/>
        <v>0</v>
      </c>
      <c r="P704" s="57">
        <f t="shared" si="123"/>
        <v>1288400</v>
      </c>
      <c r="Q704" s="57">
        <f t="shared" si="123"/>
        <v>0</v>
      </c>
      <c r="R704" s="57">
        <f t="shared" si="123"/>
        <v>700000</v>
      </c>
      <c r="S704" s="57">
        <f t="shared" si="123"/>
        <v>3000000</v>
      </c>
    </row>
    <row r="705" spans="1:19" ht="19.5" customHeight="1">
      <c r="A705" s="1" t="s">
        <v>1504</v>
      </c>
      <c r="B705" s="37" t="s">
        <v>226</v>
      </c>
      <c r="C705" s="41"/>
      <c r="D705" s="2">
        <f aca="true" t="shared" si="124" ref="D705:D723">SUM(E705,G705,I705,K705,M705,O705,P705,Q705,R705,S705)</f>
        <v>5810443.5</v>
      </c>
      <c r="E705" s="3">
        <v>0</v>
      </c>
      <c r="F705" s="19">
        <v>0</v>
      </c>
      <c r="G705" s="3">
        <v>0</v>
      </c>
      <c r="H705" s="3">
        <v>735.8</v>
      </c>
      <c r="I705" s="3">
        <f aca="true" t="shared" si="125" ref="I705:I712">H705*5300</f>
        <v>3899739.9999999995</v>
      </c>
      <c r="J705" s="3">
        <v>0</v>
      </c>
      <c r="K705" s="3">
        <f>J705*410</f>
        <v>0</v>
      </c>
      <c r="L705" s="3">
        <v>656.7</v>
      </c>
      <c r="M705" s="3">
        <f aca="true" t="shared" si="126" ref="M705:M712">L705*2605</f>
        <v>1710703.5000000002</v>
      </c>
      <c r="N705" s="3">
        <f>N745</f>
        <v>0</v>
      </c>
      <c r="O705" s="3">
        <f>O745</f>
        <v>0</v>
      </c>
      <c r="P705" s="3">
        <v>0</v>
      </c>
      <c r="Q705" s="3">
        <f>Q745</f>
        <v>0</v>
      </c>
      <c r="R705" s="3">
        <v>0</v>
      </c>
      <c r="S705" s="3">
        <v>200000</v>
      </c>
    </row>
    <row r="706" spans="1:19" ht="19.5" customHeight="1">
      <c r="A706" s="1" t="s">
        <v>1505</v>
      </c>
      <c r="B706" s="37" t="s">
        <v>227</v>
      </c>
      <c r="C706" s="41"/>
      <c r="D706" s="2">
        <f t="shared" si="124"/>
        <v>4204407.5</v>
      </c>
      <c r="E706" s="3">
        <v>571800</v>
      </c>
      <c r="F706" s="19">
        <v>0</v>
      </c>
      <c r="G706" s="3">
        <v>0</v>
      </c>
      <c r="H706" s="3">
        <v>306.8</v>
      </c>
      <c r="I706" s="3">
        <f t="shared" si="125"/>
        <v>1626040</v>
      </c>
      <c r="J706" s="3">
        <v>0</v>
      </c>
      <c r="K706" s="3">
        <f>J706*410</f>
        <v>0</v>
      </c>
      <c r="L706" s="3">
        <v>693.5</v>
      </c>
      <c r="M706" s="3">
        <f t="shared" si="126"/>
        <v>1806567.5</v>
      </c>
      <c r="N706" s="3">
        <f aca="true" t="shared" si="127" ref="N706:Q709">N747</f>
        <v>0</v>
      </c>
      <c r="O706" s="3">
        <f t="shared" si="127"/>
        <v>0</v>
      </c>
      <c r="P706" s="3">
        <f t="shared" si="127"/>
        <v>0</v>
      </c>
      <c r="Q706" s="3">
        <f t="shared" si="127"/>
        <v>0</v>
      </c>
      <c r="R706" s="3">
        <v>0</v>
      </c>
      <c r="S706" s="3">
        <v>200000</v>
      </c>
    </row>
    <row r="707" spans="1:20" ht="19.5" customHeight="1">
      <c r="A707" s="1" t="s">
        <v>1506</v>
      </c>
      <c r="B707" s="37" t="s">
        <v>228</v>
      </c>
      <c r="C707" s="21"/>
      <c r="D707" s="2">
        <f t="shared" si="124"/>
        <v>7132478</v>
      </c>
      <c r="E707" s="3">
        <v>1377080</v>
      </c>
      <c r="F707" s="19">
        <v>0</v>
      </c>
      <c r="G707" s="3">
        <v>0</v>
      </c>
      <c r="H707" s="3">
        <v>688.6</v>
      </c>
      <c r="I707" s="3">
        <f t="shared" si="125"/>
        <v>3649580</v>
      </c>
      <c r="J707" s="3">
        <v>0</v>
      </c>
      <c r="K707" s="3">
        <f>J707*410</f>
        <v>0</v>
      </c>
      <c r="L707" s="3">
        <v>731.6</v>
      </c>
      <c r="M707" s="3">
        <f t="shared" si="126"/>
        <v>1905818</v>
      </c>
      <c r="N707" s="3">
        <f t="shared" si="127"/>
        <v>0</v>
      </c>
      <c r="O707" s="3">
        <f t="shared" si="127"/>
        <v>0</v>
      </c>
      <c r="P707" s="3">
        <f t="shared" si="127"/>
        <v>0</v>
      </c>
      <c r="Q707" s="3">
        <f t="shared" si="127"/>
        <v>0</v>
      </c>
      <c r="R707" s="3">
        <v>0</v>
      </c>
      <c r="S707" s="3">
        <v>200000</v>
      </c>
      <c r="T707" s="32"/>
    </row>
    <row r="708" spans="1:19" ht="19.5" customHeight="1">
      <c r="A708" s="1" t="s">
        <v>1507</v>
      </c>
      <c r="B708" s="37" t="s">
        <v>229</v>
      </c>
      <c r="C708" s="41"/>
      <c r="D708" s="2">
        <f t="shared" si="124"/>
        <v>4094349.5</v>
      </c>
      <c r="E708" s="3">
        <v>525688</v>
      </c>
      <c r="F708" s="19">
        <v>0</v>
      </c>
      <c r="G708" s="3">
        <v>0</v>
      </c>
      <c r="H708" s="3">
        <v>476.2</v>
      </c>
      <c r="I708" s="3">
        <f t="shared" si="125"/>
        <v>2523860</v>
      </c>
      <c r="J708" s="3">
        <v>0</v>
      </c>
      <c r="K708" s="3">
        <f>J708*410</f>
        <v>0</v>
      </c>
      <c r="L708" s="3">
        <v>324.3</v>
      </c>
      <c r="M708" s="3">
        <f t="shared" si="126"/>
        <v>844801.5</v>
      </c>
      <c r="N708" s="3">
        <f t="shared" si="127"/>
        <v>0</v>
      </c>
      <c r="O708" s="3">
        <f t="shared" si="127"/>
        <v>0</v>
      </c>
      <c r="P708" s="3">
        <f t="shared" si="127"/>
        <v>0</v>
      </c>
      <c r="Q708" s="3">
        <f t="shared" si="127"/>
        <v>0</v>
      </c>
      <c r="R708" s="3">
        <v>0</v>
      </c>
      <c r="S708" s="3">
        <v>200000</v>
      </c>
    </row>
    <row r="709" spans="1:19" ht="19.5" customHeight="1">
      <c r="A709" s="1" t="s">
        <v>1508</v>
      </c>
      <c r="B709" s="37" t="s">
        <v>230</v>
      </c>
      <c r="C709" s="41"/>
      <c r="D709" s="2">
        <f t="shared" si="124"/>
        <v>4279670</v>
      </c>
      <c r="E709" s="3">
        <v>350000</v>
      </c>
      <c r="F709" s="19">
        <v>0</v>
      </c>
      <c r="G709" s="3">
        <v>0</v>
      </c>
      <c r="H709" s="3">
        <v>582.8</v>
      </c>
      <c r="I709" s="3">
        <f t="shared" si="125"/>
        <v>3088839.9999999995</v>
      </c>
      <c r="J709" s="3">
        <v>0</v>
      </c>
      <c r="K709" s="3">
        <f>J709*410</f>
        <v>0</v>
      </c>
      <c r="L709" s="3">
        <v>246</v>
      </c>
      <c r="M709" s="3">
        <f t="shared" si="126"/>
        <v>640830</v>
      </c>
      <c r="N709" s="3">
        <f t="shared" si="127"/>
        <v>0</v>
      </c>
      <c r="O709" s="3">
        <f t="shared" si="127"/>
        <v>0</v>
      </c>
      <c r="P709" s="3">
        <f t="shared" si="127"/>
        <v>0</v>
      </c>
      <c r="Q709" s="3">
        <f t="shared" si="127"/>
        <v>0</v>
      </c>
      <c r="R709" s="3">
        <v>0</v>
      </c>
      <c r="S709" s="3">
        <v>200000</v>
      </c>
    </row>
    <row r="710" spans="1:19" ht="19.5" customHeight="1">
      <c r="A710" s="1" t="s">
        <v>1509</v>
      </c>
      <c r="B710" s="37" t="s">
        <v>231</v>
      </c>
      <c r="C710" s="41"/>
      <c r="D710" s="2">
        <f t="shared" si="124"/>
        <v>2943510.5</v>
      </c>
      <c r="E710" s="3">
        <v>402154</v>
      </c>
      <c r="F710" s="19">
        <v>0</v>
      </c>
      <c r="G710" s="3">
        <v>0</v>
      </c>
      <c r="H710" s="3">
        <v>176.5</v>
      </c>
      <c r="I710" s="3">
        <f t="shared" si="125"/>
        <v>935450</v>
      </c>
      <c r="J710" s="3">
        <v>0</v>
      </c>
      <c r="K710" s="3">
        <v>0</v>
      </c>
      <c r="L710" s="3">
        <v>305.3</v>
      </c>
      <c r="M710" s="3">
        <f t="shared" si="126"/>
        <v>795306.5</v>
      </c>
      <c r="N710" s="3">
        <f aca="true" t="shared" si="128" ref="N710:O712">N751</f>
        <v>0</v>
      </c>
      <c r="O710" s="3">
        <f t="shared" si="128"/>
        <v>0</v>
      </c>
      <c r="P710" s="3">
        <v>610600</v>
      </c>
      <c r="Q710" s="3">
        <f>Q751</f>
        <v>0</v>
      </c>
      <c r="R710" s="3">
        <v>0</v>
      </c>
      <c r="S710" s="3">
        <v>200000</v>
      </c>
    </row>
    <row r="711" spans="1:19" ht="19.5" customHeight="1">
      <c r="A711" s="1" t="s">
        <v>1510</v>
      </c>
      <c r="B711" s="37" t="s">
        <v>232</v>
      </c>
      <c r="C711" s="41"/>
      <c r="D711" s="2">
        <f t="shared" si="124"/>
        <v>9210414</v>
      </c>
      <c r="E711" s="3">
        <v>2622616</v>
      </c>
      <c r="F711" s="19">
        <v>0</v>
      </c>
      <c r="G711" s="3">
        <v>0</v>
      </c>
      <c r="H711" s="3">
        <v>657.9</v>
      </c>
      <c r="I711" s="3">
        <f t="shared" si="125"/>
        <v>3486870</v>
      </c>
      <c r="J711" s="3">
        <v>0</v>
      </c>
      <c r="K711" s="3">
        <v>0</v>
      </c>
      <c r="L711" s="3">
        <v>1113.6</v>
      </c>
      <c r="M711" s="3">
        <f t="shared" si="126"/>
        <v>2900927.9999999995</v>
      </c>
      <c r="N711" s="3">
        <f t="shared" si="128"/>
        <v>0</v>
      </c>
      <c r="O711" s="3">
        <f t="shared" si="128"/>
        <v>0</v>
      </c>
      <c r="P711" s="3">
        <f>P752</f>
        <v>0</v>
      </c>
      <c r="Q711" s="3">
        <f>Q752</f>
        <v>0</v>
      </c>
      <c r="R711" s="3">
        <v>0</v>
      </c>
      <c r="S711" s="3">
        <v>200000</v>
      </c>
    </row>
    <row r="712" spans="1:19" ht="19.5" customHeight="1">
      <c r="A712" s="1" t="s">
        <v>1511</v>
      </c>
      <c r="B712" s="37" t="s">
        <v>233</v>
      </c>
      <c r="C712" s="41"/>
      <c r="D712" s="2">
        <f t="shared" si="124"/>
        <v>6862224.5</v>
      </c>
      <c r="E712" s="3">
        <v>503360</v>
      </c>
      <c r="F712" s="19">
        <v>0</v>
      </c>
      <c r="G712" s="3">
        <v>0</v>
      </c>
      <c r="H712" s="3">
        <v>620.7</v>
      </c>
      <c r="I712" s="3">
        <f t="shared" si="125"/>
        <v>3289710.0000000005</v>
      </c>
      <c r="J712" s="3">
        <v>507.1</v>
      </c>
      <c r="K712" s="3">
        <f>J712*1200</f>
        <v>608520</v>
      </c>
      <c r="L712" s="3">
        <v>338.9</v>
      </c>
      <c r="M712" s="3">
        <f t="shared" si="126"/>
        <v>882834.4999999999</v>
      </c>
      <c r="N712" s="3">
        <f t="shared" si="128"/>
        <v>0</v>
      </c>
      <c r="O712" s="3">
        <f t="shared" si="128"/>
        <v>0</v>
      </c>
      <c r="P712" s="3">
        <v>677800</v>
      </c>
      <c r="Q712" s="3">
        <f>Q753</f>
        <v>0</v>
      </c>
      <c r="R712" s="3">
        <v>700000</v>
      </c>
      <c r="S712" s="3">
        <v>200000</v>
      </c>
    </row>
    <row r="713" spans="1:19" ht="19.5" customHeight="1">
      <c r="A713" s="1" t="s">
        <v>1512</v>
      </c>
      <c r="B713" s="37" t="s">
        <v>234</v>
      </c>
      <c r="C713" s="41"/>
      <c r="D713" s="2">
        <f t="shared" si="124"/>
        <v>200000</v>
      </c>
      <c r="E713" s="3">
        <v>0</v>
      </c>
      <c r="F713" s="19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200000</v>
      </c>
    </row>
    <row r="714" spans="1:19" ht="19.5" customHeight="1">
      <c r="A714" s="1" t="s">
        <v>1513</v>
      </c>
      <c r="B714" s="37" t="s">
        <v>235</v>
      </c>
      <c r="C714" s="41"/>
      <c r="D714" s="2">
        <f t="shared" si="124"/>
        <v>3002030</v>
      </c>
      <c r="E714" s="3">
        <v>0</v>
      </c>
      <c r="F714" s="19">
        <v>0</v>
      </c>
      <c r="G714" s="3">
        <v>0</v>
      </c>
      <c r="H714" s="3">
        <v>849.1</v>
      </c>
      <c r="I714" s="3">
        <f>H714*3300</f>
        <v>2802030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200000</v>
      </c>
    </row>
    <row r="715" spans="1:19" ht="19.5" customHeight="1">
      <c r="A715" s="1" t="s">
        <v>1514</v>
      </c>
      <c r="B715" s="50" t="s">
        <v>236</v>
      </c>
      <c r="C715" s="41"/>
      <c r="D715" s="2">
        <f t="shared" si="124"/>
        <v>13223697</v>
      </c>
      <c r="E715" s="3">
        <v>3740007</v>
      </c>
      <c r="F715" s="19">
        <v>0</v>
      </c>
      <c r="G715" s="3">
        <v>0</v>
      </c>
      <c r="H715" s="3">
        <v>781.4</v>
      </c>
      <c r="I715" s="3">
        <f>H715*5300</f>
        <v>4141420</v>
      </c>
      <c r="J715" s="3">
        <v>0</v>
      </c>
      <c r="K715" s="3">
        <v>0</v>
      </c>
      <c r="L715" s="3">
        <v>1974</v>
      </c>
      <c r="M715" s="3">
        <f>L715*2605</f>
        <v>5142270</v>
      </c>
      <c r="N715" s="3">
        <f aca="true" t="shared" si="129" ref="N715:Q719">N755</f>
        <v>0</v>
      </c>
      <c r="O715" s="3">
        <f t="shared" si="129"/>
        <v>0</v>
      </c>
      <c r="P715" s="3">
        <f t="shared" si="129"/>
        <v>0</v>
      </c>
      <c r="Q715" s="3">
        <f t="shared" si="129"/>
        <v>0</v>
      </c>
      <c r="R715" s="3">
        <v>0</v>
      </c>
      <c r="S715" s="3">
        <v>200000</v>
      </c>
    </row>
    <row r="716" spans="1:19" ht="19.5" customHeight="1">
      <c r="A716" s="1" t="s">
        <v>1515</v>
      </c>
      <c r="B716" s="37" t="s">
        <v>240</v>
      </c>
      <c r="C716" s="41"/>
      <c r="D716" s="2">
        <f t="shared" si="124"/>
        <v>3625934</v>
      </c>
      <c r="E716" s="3">
        <v>0</v>
      </c>
      <c r="F716" s="19">
        <v>0</v>
      </c>
      <c r="G716" s="3">
        <v>0</v>
      </c>
      <c r="H716" s="3">
        <v>415</v>
      </c>
      <c r="I716" s="3">
        <f>H716*5300</f>
        <v>2199500</v>
      </c>
      <c r="J716" s="3">
        <v>0</v>
      </c>
      <c r="K716" s="3">
        <v>0</v>
      </c>
      <c r="L716" s="3">
        <v>470.8</v>
      </c>
      <c r="M716" s="3">
        <f>L716*2605</f>
        <v>1226434</v>
      </c>
      <c r="N716" s="3">
        <f t="shared" si="129"/>
        <v>0</v>
      </c>
      <c r="O716" s="3">
        <f t="shared" si="129"/>
        <v>0</v>
      </c>
      <c r="P716" s="3">
        <f t="shared" si="129"/>
        <v>0</v>
      </c>
      <c r="Q716" s="3">
        <f t="shared" si="129"/>
        <v>0</v>
      </c>
      <c r="R716" s="3">
        <v>0</v>
      </c>
      <c r="S716" s="3">
        <v>200000</v>
      </c>
    </row>
    <row r="717" spans="1:19" ht="19.5" customHeight="1">
      <c r="A717" s="1" t="s">
        <v>1516</v>
      </c>
      <c r="B717" s="37" t="s">
        <v>237</v>
      </c>
      <c r="C717" s="41"/>
      <c r="D717" s="2">
        <f t="shared" si="124"/>
        <v>3680515</v>
      </c>
      <c r="E717" s="3">
        <v>923960</v>
      </c>
      <c r="F717" s="19">
        <v>0</v>
      </c>
      <c r="G717" s="3">
        <v>0</v>
      </c>
      <c r="H717" s="3">
        <v>254.8</v>
      </c>
      <c r="I717" s="3">
        <f>H717*5300</f>
        <v>1350440</v>
      </c>
      <c r="J717" s="3">
        <v>0</v>
      </c>
      <c r="K717" s="3">
        <v>0</v>
      </c>
      <c r="L717" s="3">
        <v>463</v>
      </c>
      <c r="M717" s="3">
        <f>L717*2605</f>
        <v>1206115</v>
      </c>
      <c r="N717" s="3">
        <f t="shared" si="129"/>
        <v>0</v>
      </c>
      <c r="O717" s="3">
        <f t="shared" si="129"/>
        <v>0</v>
      </c>
      <c r="P717" s="3">
        <f t="shared" si="129"/>
        <v>0</v>
      </c>
      <c r="Q717" s="3">
        <f t="shared" si="129"/>
        <v>0</v>
      </c>
      <c r="R717" s="3">
        <v>0</v>
      </c>
      <c r="S717" s="3">
        <v>200000</v>
      </c>
    </row>
    <row r="718" spans="1:19" ht="19.5" customHeight="1">
      <c r="A718" s="1" t="s">
        <v>1517</v>
      </c>
      <c r="B718" s="37" t="s">
        <v>238</v>
      </c>
      <c r="C718" s="41"/>
      <c r="D718" s="2">
        <f t="shared" si="124"/>
        <v>4397571.5</v>
      </c>
      <c r="E718" s="3">
        <v>941920</v>
      </c>
      <c r="F718" s="19">
        <v>0</v>
      </c>
      <c r="G718" s="3">
        <v>0</v>
      </c>
      <c r="H718" s="3">
        <v>384.1</v>
      </c>
      <c r="I718" s="3">
        <f>H718*5300</f>
        <v>2035730.0000000002</v>
      </c>
      <c r="J718" s="3">
        <v>0</v>
      </c>
      <c r="K718" s="3">
        <v>0</v>
      </c>
      <c r="L718" s="3">
        <v>468.3</v>
      </c>
      <c r="M718" s="3">
        <f>L718*2605</f>
        <v>1219921.5</v>
      </c>
      <c r="N718" s="3">
        <f t="shared" si="129"/>
        <v>0</v>
      </c>
      <c r="O718" s="3">
        <f t="shared" si="129"/>
        <v>0</v>
      </c>
      <c r="P718" s="3">
        <f t="shared" si="129"/>
        <v>0</v>
      </c>
      <c r="Q718" s="3">
        <f t="shared" si="129"/>
        <v>0</v>
      </c>
      <c r="R718" s="3">
        <v>0</v>
      </c>
      <c r="S718" s="3">
        <v>200000</v>
      </c>
    </row>
    <row r="719" spans="1:19" ht="19.5" customHeight="1">
      <c r="A719" s="1" t="s">
        <v>1518</v>
      </c>
      <c r="B719" s="37" t="s">
        <v>239</v>
      </c>
      <c r="C719" s="41"/>
      <c r="D719" s="2">
        <f t="shared" si="124"/>
        <v>4202515</v>
      </c>
      <c r="E719" s="3">
        <v>967402</v>
      </c>
      <c r="F719" s="19">
        <v>0</v>
      </c>
      <c r="G719" s="3">
        <v>0</v>
      </c>
      <c r="H719" s="3">
        <v>367.9</v>
      </c>
      <c r="I719" s="3">
        <f>H719*5300</f>
        <v>1949869.9999999998</v>
      </c>
      <c r="J719" s="3">
        <v>0</v>
      </c>
      <c r="K719" s="3">
        <v>0</v>
      </c>
      <c r="L719" s="3">
        <v>416.6</v>
      </c>
      <c r="M719" s="3">
        <f>L719*2605</f>
        <v>1085243</v>
      </c>
      <c r="N719" s="3">
        <f t="shared" si="129"/>
        <v>0</v>
      </c>
      <c r="O719" s="3">
        <f t="shared" si="129"/>
        <v>0</v>
      </c>
      <c r="P719" s="3">
        <f t="shared" si="129"/>
        <v>0</v>
      </c>
      <c r="Q719" s="3">
        <f t="shared" si="129"/>
        <v>0</v>
      </c>
      <c r="R719" s="3">
        <v>0</v>
      </c>
      <c r="S719" s="3">
        <v>200000</v>
      </c>
    </row>
    <row r="720" spans="1:19" ht="39.75" customHeight="1">
      <c r="A720" s="60" t="s">
        <v>255</v>
      </c>
      <c r="B720" s="60"/>
      <c r="C720" s="44"/>
      <c r="D720" s="57">
        <f>SUM(D721:D723)</f>
        <v>14803685.5</v>
      </c>
      <c r="E720" s="57">
        <f aca="true" t="shared" si="130" ref="E720:S720">SUM(E721:E723)</f>
        <v>2487916</v>
      </c>
      <c r="F720" s="58">
        <f t="shared" si="130"/>
        <v>0</v>
      </c>
      <c r="G720" s="57">
        <f t="shared" si="130"/>
        <v>0</v>
      </c>
      <c r="H720" s="57">
        <f t="shared" si="130"/>
        <v>987.75</v>
      </c>
      <c r="I720" s="57">
        <f t="shared" si="130"/>
        <v>5235075</v>
      </c>
      <c r="J720" s="57">
        <f t="shared" si="130"/>
        <v>0</v>
      </c>
      <c r="K720" s="57">
        <f t="shared" si="130"/>
        <v>0</v>
      </c>
      <c r="L720" s="57">
        <f t="shared" si="130"/>
        <v>1310.9</v>
      </c>
      <c r="M720" s="57">
        <f t="shared" si="130"/>
        <v>3414894.5</v>
      </c>
      <c r="N720" s="57">
        <f t="shared" si="130"/>
        <v>0</v>
      </c>
      <c r="O720" s="57">
        <f t="shared" si="130"/>
        <v>0</v>
      </c>
      <c r="P720" s="57">
        <f t="shared" si="130"/>
        <v>1665800</v>
      </c>
      <c r="Q720" s="57">
        <f t="shared" si="130"/>
        <v>0</v>
      </c>
      <c r="R720" s="57">
        <f t="shared" si="130"/>
        <v>1400000</v>
      </c>
      <c r="S720" s="57">
        <f t="shared" si="130"/>
        <v>600000</v>
      </c>
    </row>
    <row r="721" spans="1:19" ht="19.5" customHeight="1">
      <c r="A721" s="1" t="s">
        <v>1519</v>
      </c>
      <c r="B721" s="39" t="s">
        <v>252</v>
      </c>
      <c r="C721" s="41"/>
      <c r="D721" s="2">
        <f t="shared" si="124"/>
        <v>4125493</v>
      </c>
      <c r="E721" s="3">
        <v>711353</v>
      </c>
      <c r="F721" s="19">
        <v>0</v>
      </c>
      <c r="G721" s="3">
        <v>0</v>
      </c>
      <c r="H721" s="3">
        <v>371.5</v>
      </c>
      <c r="I721" s="3">
        <v>1968950</v>
      </c>
      <c r="J721" s="3">
        <v>0</v>
      </c>
      <c r="K721" s="3">
        <v>0</v>
      </c>
      <c r="L721" s="3">
        <v>478</v>
      </c>
      <c r="M721" s="3">
        <v>1245190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200000</v>
      </c>
    </row>
    <row r="722" spans="1:19" ht="19.5" customHeight="1">
      <c r="A722" s="1" t="s">
        <v>1520</v>
      </c>
      <c r="B722" s="39" t="s">
        <v>253</v>
      </c>
      <c r="C722" s="41"/>
      <c r="D722" s="2">
        <f t="shared" si="124"/>
        <v>6138573.5</v>
      </c>
      <c r="E722" s="3">
        <v>1065210</v>
      </c>
      <c r="F722" s="19">
        <v>0</v>
      </c>
      <c r="G722" s="3">
        <v>0</v>
      </c>
      <c r="H722" s="3">
        <v>371.5</v>
      </c>
      <c r="I722" s="3">
        <v>1968950</v>
      </c>
      <c r="J722" s="3">
        <v>0</v>
      </c>
      <c r="K722" s="3">
        <v>0</v>
      </c>
      <c r="L722" s="3">
        <v>478.7</v>
      </c>
      <c r="M722" s="3">
        <v>1247013.5</v>
      </c>
      <c r="N722" s="3">
        <v>0</v>
      </c>
      <c r="O722" s="3">
        <v>0</v>
      </c>
      <c r="P722" s="3">
        <v>957400</v>
      </c>
      <c r="Q722" s="3">
        <v>0</v>
      </c>
      <c r="R722" s="3">
        <v>700000</v>
      </c>
      <c r="S722" s="3">
        <v>200000</v>
      </c>
    </row>
    <row r="723" spans="1:19" ht="19.5" customHeight="1">
      <c r="A723" s="1" t="s">
        <v>1521</v>
      </c>
      <c r="B723" s="39" t="s">
        <v>254</v>
      </c>
      <c r="C723" s="41"/>
      <c r="D723" s="2">
        <f t="shared" si="124"/>
        <v>4539619</v>
      </c>
      <c r="E723" s="3">
        <v>711353</v>
      </c>
      <c r="F723" s="19">
        <v>0</v>
      </c>
      <c r="G723" s="3">
        <v>0</v>
      </c>
      <c r="H723" s="3">
        <v>244.75</v>
      </c>
      <c r="I723" s="3">
        <v>1297175</v>
      </c>
      <c r="J723" s="3">
        <v>0</v>
      </c>
      <c r="K723" s="3">
        <v>0</v>
      </c>
      <c r="L723" s="3">
        <v>354.2</v>
      </c>
      <c r="M723" s="3">
        <v>922691</v>
      </c>
      <c r="N723" s="3">
        <v>0</v>
      </c>
      <c r="O723" s="3">
        <v>0</v>
      </c>
      <c r="P723" s="3">
        <v>708400</v>
      </c>
      <c r="Q723" s="3">
        <v>0</v>
      </c>
      <c r="R723" s="3">
        <v>700000</v>
      </c>
      <c r="S723" s="3">
        <v>200000</v>
      </c>
    </row>
    <row r="724" spans="1:19" ht="39.75" customHeight="1">
      <c r="A724" s="60" t="s">
        <v>259</v>
      </c>
      <c r="B724" s="60"/>
      <c r="C724" s="44"/>
      <c r="D724" s="57">
        <f>SUM(D725:D728)</f>
        <v>17755664.599999998</v>
      </c>
      <c r="E724" s="57">
        <f aca="true" t="shared" si="131" ref="E724:S724">SUM(E725:E728)</f>
        <v>2978414.4000000004</v>
      </c>
      <c r="F724" s="58">
        <f t="shared" si="131"/>
        <v>0</v>
      </c>
      <c r="G724" s="57">
        <f t="shared" si="131"/>
        <v>0</v>
      </c>
      <c r="H724" s="57">
        <f t="shared" si="131"/>
        <v>1110.56</v>
      </c>
      <c r="I724" s="57">
        <f t="shared" si="131"/>
        <v>5330688</v>
      </c>
      <c r="J724" s="57">
        <f t="shared" si="131"/>
        <v>0</v>
      </c>
      <c r="K724" s="57">
        <f t="shared" si="131"/>
        <v>0</v>
      </c>
      <c r="L724" s="57">
        <f t="shared" si="131"/>
        <v>1502.8400000000001</v>
      </c>
      <c r="M724" s="57">
        <f t="shared" si="131"/>
        <v>3914898.2</v>
      </c>
      <c r="N724" s="57">
        <f t="shared" si="131"/>
        <v>243.04</v>
      </c>
      <c r="O724" s="57">
        <f t="shared" si="131"/>
        <v>510384</v>
      </c>
      <c r="P724" s="57">
        <f t="shared" si="131"/>
        <v>2121280</v>
      </c>
      <c r="Q724" s="57">
        <f t="shared" si="131"/>
        <v>0</v>
      </c>
      <c r="R724" s="57">
        <f t="shared" si="131"/>
        <v>2100000</v>
      </c>
      <c r="S724" s="57">
        <f t="shared" si="131"/>
        <v>800000</v>
      </c>
    </row>
    <row r="725" spans="1:19" ht="19.5" customHeight="1">
      <c r="A725" s="1" t="s">
        <v>1522</v>
      </c>
      <c r="B725" s="39" t="s">
        <v>267</v>
      </c>
      <c r="C725" s="41"/>
      <c r="D725" s="2">
        <f>SUM(E725,G725,I725,K725,M725,O725,P725,Q725,R725,S725)</f>
        <v>4889322</v>
      </c>
      <c r="E725" s="3">
        <v>1012059</v>
      </c>
      <c r="F725" s="19">
        <v>0</v>
      </c>
      <c r="G725" s="3">
        <v>0</v>
      </c>
      <c r="H725" s="3">
        <v>347.64</v>
      </c>
      <c r="I725" s="3">
        <v>1668672</v>
      </c>
      <c r="J725" s="3">
        <v>0</v>
      </c>
      <c r="K725" s="3">
        <v>0</v>
      </c>
      <c r="L725" s="3">
        <v>442.2</v>
      </c>
      <c r="M725" s="3">
        <v>1151931</v>
      </c>
      <c r="N725" s="3">
        <v>74.6</v>
      </c>
      <c r="O725" s="3">
        <v>156660</v>
      </c>
      <c r="P725" s="3">
        <v>0</v>
      </c>
      <c r="Q725" s="3">
        <v>0</v>
      </c>
      <c r="R725" s="3">
        <v>700000</v>
      </c>
      <c r="S725" s="3">
        <v>200000</v>
      </c>
    </row>
    <row r="726" spans="1:19" ht="19.5" customHeight="1">
      <c r="A726" s="1" t="s">
        <v>1523</v>
      </c>
      <c r="B726" s="39" t="s">
        <v>268</v>
      </c>
      <c r="C726" s="41"/>
      <c r="D726" s="2">
        <f>SUM(E726,G726,I726,K726,M726,O726,P726,Q726,R726,S726)</f>
        <v>4589736.6</v>
      </c>
      <c r="E726" s="3">
        <v>727614.6</v>
      </c>
      <c r="F726" s="19">
        <v>0</v>
      </c>
      <c r="G726" s="3">
        <v>0</v>
      </c>
      <c r="H726" s="3">
        <v>255.83</v>
      </c>
      <c r="I726" s="3">
        <v>1227984</v>
      </c>
      <c r="J726" s="3">
        <v>0</v>
      </c>
      <c r="K726" s="3">
        <v>0</v>
      </c>
      <c r="L726" s="3">
        <v>350</v>
      </c>
      <c r="M726" s="3">
        <v>911750</v>
      </c>
      <c r="N726" s="3">
        <v>58.28</v>
      </c>
      <c r="O726" s="3">
        <v>122388</v>
      </c>
      <c r="P726" s="3">
        <v>700000</v>
      </c>
      <c r="Q726" s="3">
        <v>0</v>
      </c>
      <c r="R726" s="3">
        <v>700000</v>
      </c>
      <c r="S726" s="3">
        <v>200000</v>
      </c>
    </row>
    <row r="727" spans="1:19" ht="19.5" customHeight="1">
      <c r="A727" s="1" t="s">
        <v>1524</v>
      </c>
      <c r="B727" s="39" t="s">
        <v>270</v>
      </c>
      <c r="C727" s="41"/>
      <c r="D727" s="2">
        <f>SUM(E727,G727,I727,K727,M727,O727,P727,Q727,R727,S727)</f>
        <v>4503519.3</v>
      </c>
      <c r="E727" s="3">
        <v>727857.3</v>
      </c>
      <c r="F727" s="19">
        <v>0</v>
      </c>
      <c r="G727" s="3">
        <v>0</v>
      </c>
      <c r="H727" s="3">
        <v>238.62</v>
      </c>
      <c r="I727" s="3">
        <v>1145376</v>
      </c>
      <c r="J727" s="3">
        <v>0</v>
      </c>
      <c r="K727" s="3">
        <v>0</v>
      </c>
      <c r="L727" s="3">
        <v>349.2</v>
      </c>
      <c r="M727" s="3">
        <v>909666</v>
      </c>
      <c r="N727" s="3">
        <v>58.2</v>
      </c>
      <c r="O727" s="3">
        <v>122220</v>
      </c>
      <c r="P727" s="3">
        <v>698400</v>
      </c>
      <c r="Q727" s="3">
        <v>0</v>
      </c>
      <c r="R727" s="3">
        <v>700000</v>
      </c>
      <c r="S727" s="3">
        <v>200000</v>
      </c>
    </row>
    <row r="728" spans="1:19" ht="19.5" customHeight="1">
      <c r="A728" s="1" t="s">
        <v>1525</v>
      </c>
      <c r="B728" s="39" t="s">
        <v>271</v>
      </c>
      <c r="C728" s="41"/>
      <c r="D728" s="2">
        <f>SUM(E728,G728,I728,K728,M728,O728,P728,Q728,R728,S728)</f>
        <v>3773086.7</v>
      </c>
      <c r="E728" s="3">
        <v>510883.5</v>
      </c>
      <c r="F728" s="19">
        <v>0</v>
      </c>
      <c r="G728" s="3">
        <v>0</v>
      </c>
      <c r="H728" s="3">
        <v>268.47</v>
      </c>
      <c r="I728" s="3">
        <v>1288656</v>
      </c>
      <c r="J728" s="3">
        <v>0</v>
      </c>
      <c r="K728" s="3">
        <v>0</v>
      </c>
      <c r="L728" s="3">
        <v>361.44</v>
      </c>
      <c r="M728" s="3">
        <v>941551.2</v>
      </c>
      <c r="N728" s="3">
        <v>51.96</v>
      </c>
      <c r="O728" s="3">
        <v>109116</v>
      </c>
      <c r="P728" s="3">
        <v>722880</v>
      </c>
      <c r="Q728" s="3">
        <v>0</v>
      </c>
      <c r="R728" s="3">
        <v>0</v>
      </c>
      <c r="S728" s="3">
        <v>200000</v>
      </c>
    </row>
    <row r="729" spans="1:19" ht="39.75" customHeight="1">
      <c r="A729" s="60" t="s">
        <v>280</v>
      </c>
      <c r="B729" s="60"/>
      <c r="C729" s="44"/>
      <c r="D729" s="57">
        <f>SUM(D730)</f>
        <v>4570427</v>
      </c>
      <c r="E729" s="57">
        <f aca="true" t="shared" si="132" ref="E729:S729">SUM(E730)</f>
        <v>660872</v>
      </c>
      <c r="F729" s="58">
        <f t="shared" si="132"/>
        <v>0</v>
      </c>
      <c r="G729" s="57">
        <f t="shared" si="132"/>
        <v>0</v>
      </c>
      <c r="H729" s="57">
        <f t="shared" si="132"/>
        <v>272</v>
      </c>
      <c r="I729" s="57">
        <f t="shared" si="132"/>
        <v>1305600</v>
      </c>
      <c r="J729" s="57">
        <f t="shared" si="132"/>
        <v>0</v>
      </c>
      <c r="K729" s="57">
        <f t="shared" si="132"/>
        <v>0</v>
      </c>
      <c r="L729" s="57">
        <f t="shared" si="132"/>
        <v>335</v>
      </c>
      <c r="M729" s="57">
        <f t="shared" si="132"/>
        <v>872675</v>
      </c>
      <c r="N729" s="57">
        <f t="shared" si="132"/>
        <v>76.8</v>
      </c>
      <c r="O729" s="57">
        <f t="shared" si="132"/>
        <v>161280</v>
      </c>
      <c r="P729" s="57">
        <f t="shared" si="132"/>
        <v>670000</v>
      </c>
      <c r="Q729" s="57">
        <f t="shared" si="132"/>
        <v>0</v>
      </c>
      <c r="R729" s="57">
        <f t="shared" si="132"/>
        <v>700000</v>
      </c>
      <c r="S729" s="57">
        <f t="shared" si="132"/>
        <v>200000</v>
      </c>
    </row>
    <row r="730" spans="1:19" ht="19.5" customHeight="1">
      <c r="A730" s="1" t="s">
        <v>1526</v>
      </c>
      <c r="B730" s="39" t="s">
        <v>276</v>
      </c>
      <c r="C730" s="41"/>
      <c r="D730" s="2">
        <f>SUM(E730,G730,I730,K730,M730,O730,P730,Q730,R730,S730)</f>
        <v>4570427</v>
      </c>
      <c r="E730" s="3">
        <v>660872</v>
      </c>
      <c r="F730" s="19">
        <v>0</v>
      </c>
      <c r="G730" s="3">
        <v>0</v>
      </c>
      <c r="H730" s="3">
        <v>272</v>
      </c>
      <c r="I730" s="3">
        <v>1305600</v>
      </c>
      <c r="J730" s="3">
        <v>0</v>
      </c>
      <c r="K730" s="3">
        <v>0</v>
      </c>
      <c r="L730" s="3">
        <v>335</v>
      </c>
      <c r="M730" s="3">
        <v>872675</v>
      </c>
      <c r="N730" s="3">
        <v>76.8</v>
      </c>
      <c r="O730" s="3">
        <v>161280</v>
      </c>
      <c r="P730" s="3">
        <v>670000</v>
      </c>
      <c r="Q730" s="3">
        <v>0</v>
      </c>
      <c r="R730" s="3">
        <v>700000</v>
      </c>
      <c r="S730" s="3">
        <v>200000</v>
      </c>
    </row>
    <row r="731" spans="1:19" ht="39.75" customHeight="1">
      <c r="A731" s="60" t="s">
        <v>305</v>
      </c>
      <c r="B731" s="60"/>
      <c r="C731" s="44"/>
      <c r="D731" s="57">
        <f>SUM(D732:D739)</f>
        <v>63174244.2</v>
      </c>
      <c r="E731" s="57">
        <f aca="true" t="shared" si="133" ref="E731:S731">SUM(E732:E739)</f>
        <v>21912897.6</v>
      </c>
      <c r="F731" s="58">
        <f t="shared" si="133"/>
        <v>0</v>
      </c>
      <c r="G731" s="57">
        <f t="shared" si="133"/>
        <v>0</v>
      </c>
      <c r="H731" s="57">
        <f t="shared" si="133"/>
        <v>3621.3199999999997</v>
      </c>
      <c r="I731" s="57">
        <f t="shared" si="133"/>
        <v>16353076</v>
      </c>
      <c r="J731" s="57">
        <f t="shared" si="133"/>
        <v>315.59999999999997</v>
      </c>
      <c r="K731" s="57">
        <f t="shared" si="133"/>
        <v>781800</v>
      </c>
      <c r="L731" s="57">
        <f t="shared" si="133"/>
        <v>4587.7300000000005</v>
      </c>
      <c r="M731" s="57">
        <f t="shared" si="133"/>
        <v>11951010.6</v>
      </c>
      <c r="N731" s="57">
        <f t="shared" si="133"/>
        <v>0</v>
      </c>
      <c r="O731" s="57">
        <f t="shared" si="133"/>
        <v>0</v>
      </c>
      <c r="P731" s="57">
        <f t="shared" si="133"/>
        <v>9175460</v>
      </c>
      <c r="Q731" s="57">
        <f t="shared" si="133"/>
        <v>0</v>
      </c>
      <c r="R731" s="57">
        <f t="shared" si="133"/>
        <v>1400000</v>
      </c>
      <c r="S731" s="57">
        <f t="shared" si="133"/>
        <v>1600000</v>
      </c>
    </row>
    <row r="732" spans="1:19" ht="19.5" customHeight="1">
      <c r="A732" s="1" t="s">
        <v>1527</v>
      </c>
      <c r="B732" s="51" t="s">
        <v>285</v>
      </c>
      <c r="C732" s="41"/>
      <c r="D732" s="2">
        <f aca="true" t="shared" si="134" ref="D732:D739">SUM(E732,G732,I732,K732,M732,O732,P732,Q732,R732,S732)</f>
        <v>9001094</v>
      </c>
      <c r="E732" s="3">
        <v>8450814</v>
      </c>
      <c r="F732" s="19">
        <v>0</v>
      </c>
      <c r="G732" s="3">
        <v>0</v>
      </c>
      <c r="H732" s="3">
        <v>0</v>
      </c>
      <c r="I732" s="3">
        <v>0</v>
      </c>
      <c r="J732" s="3">
        <v>166.8</v>
      </c>
      <c r="K732" s="3">
        <v>350280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200000</v>
      </c>
    </row>
    <row r="733" spans="1:19" ht="19.5" customHeight="1">
      <c r="A733" s="1" t="s">
        <v>1528</v>
      </c>
      <c r="B733" s="51" t="s">
        <v>293</v>
      </c>
      <c r="C733" s="41"/>
      <c r="D733" s="2">
        <f t="shared" si="134"/>
        <v>7721688.050000001</v>
      </c>
      <c r="E733" s="3">
        <v>1639923.9</v>
      </c>
      <c r="F733" s="19">
        <v>0</v>
      </c>
      <c r="G733" s="3">
        <v>0</v>
      </c>
      <c r="H733" s="3">
        <v>555.8</v>
      </c>
      <c r="I733" s="3">
        <v>2961640</v>
      </c>
      <c r="J733" s="3">
        <v>42.7</v>
      </c>
      <c r="K733" s="3">
        <v>123830</v>
      </c>
      <c r="L733" s="3">
        <v>607.23</v>
      </c>
      <c r="M733" s="3">
        <v>1581834.15</v>
      </c>
      <c r="N733" s="3">
        <v>0</v>
      </c>
      <c r="O733" s="3">
        <v>0</v>
      </c>
      <c r="P733" s="3">
        <v>1214460</v>
      </c>
      <c r="Q733" s="3">
        <v>0</v>
      </c>
      <c r="R733" s="3">
        <v>0</v>
      </c>
      <c r="S733" s="3">
        <v>200000</v>
      </c>
    </row>
    <row r="734" spans="1:19" ht="19.5" customHeight="1">
      <c r="A734" s="1" t="s">
        <v>1529</v>
      </c>
      <c r="B734" s="51" t="s">
        <v>298</v>
      </c>
      <c r="C734" s="41"/>
      <c r="D734" s="2">
        <f t="shared" si="134"/>
        <v>3204040</v>
      </c>
      <c r="E734" s="3">
        <v>0</v>
      </c>
      <c r="F734" s="19">
        <v>0</v>
      </c>
      <c r="G734" s="3">
        <v>0</v>
      </c>
      <c r="H734" s="3">
        <v>566.8</v>
      </c>
      <c r="I734" s="3">
        <v>3004040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200000</v>
      </c>
    </row>
    <row r="735" spans="1:19" ht="19.5" customHeight="1">
      <c r="A735" s="1" t="s">
        <v>1530</v>
      </c>
      <c r="B735" s="51" t="s">
        <v>300</v>
      </c>
      <c r="C735" s="41"/>
      <c r="D735" s="2">
        <f t="shared" si="134"/>
        <v>12736787.2</v>
      </c>
      <c r="E735" s="3">
        <v>3862813.2</v>
      </c>
      <c r="F735" s="19">
        <v>0</v>
      </c>
      <c r="G735" s="3">
        <v>0</v>
      </c>
      <c r="H735" s="3">
        <v>682.66</v>
      </c>
      <c r="I735" s="3">
        <v>2252778</v>
      </c>
      <c r="J735" s="3">
        <v>52.7</v>
      </c>
      <c r="K735" s="3">
        <v>152830</v>
      </c>
      <c r="L735" s="3">
        <v>1209.2</v>
      </c>
      <c r="M735" s="3">
        <v>3149966</v>
      </c>
      <c r="N735" s="3">
        <v>0</v>
      </c>
      <c r="O735" s="3">
        <v>0</v>
      </c>
      <c r="P735" s="3">
        <v>2418400</v>
      </c>
      <c r="Q735" s="3">
        <v>0</v>
      </c>
      <c r="R735" s="3">
        <v>700000</v>
      </c>
      <c r="S735" s="3">
        <v>200000</v>
      </c>
    </row>
    <row r="736" spans="1:19" ht="19.5" customHeight="1">
      <c r="A736" s="1" t="s">
        <v>1531</v>
      </c>
      <c r="B736" s="51" t="s">
        <v>301</v>
      </c>
      <c r="C736" s="41"/>
      <c r="D736" s="2">
        <f t="shared" si="134"/>
        <v>12940934.1</v>
      </c>
      <c r="E736" s="3">
        <v>3902130.6</v>
      </c>
      <c r="F736" s="19">
        <v>0</v>
      </c>
      <c r="G736" s="3">
        <v>0</v>
      </c>
      <c r="H736" s="3">
        <v>745.25</v>
      </c>
      <c r="I736" s="3">
        <v>2459325</v>
      </c>
      <c r="J736" s="3">
        <v>53.4</v>
      </c>
      <c r="K736" s="3">
        <v>154860</v>
      </c>
      <c r="L736" s="3">
        <v>1199.7</v>
      </c>
      <c r="M736" s="3">
        <v>3125218.5</v>
      </c>
      <c r="N736" s="3">
        <v>0</v>
      </c>
      <c r="O736" s="3">
        <v>0</v>
      </c>
      <c r="P736" s="3">
        <v>2399400</v>
      </c>
      <c r="Q736" s="3">
        <v>0</v>
      </c>
      <c r="R736" s="3">
        <v>700000</v>
      </c>
      <c r="S736" s="3">
        <v>200000</v>
      </c>
    </row>
    <row r="737" spans="1:19" ht="19.5" customHeight="1">
      <c r="A737" s="1" t="s">
        <v>1532</v>
      </c>
      <c r="B737" s="51" t="s">
        <v>302</v>
      </c>
      <c r="C737" s="41"/>
      <c r="D737" s="2">
        <f t="shared" si="134"/>
        <v>7329769.300000001</v>
      </c>
      <c r="E737" s="3">
        <v>1642108.2</v>
      </c>
      <c r="F737" s="19">
        <v>0</v>
      </c>
      <c r="G737" s="3">
        <v>0</v>
      </c>
      <c r="H737" s="3">
        <v>562.9</v>
      </c>
      <c r="I737" s="3">
        <v>2983370</v>
      </c>
      <c r="J737" s="3">
        <v>0</v>
      </c>
      <c r="K737" s="3">
        <v>0</v>
      </c>
      <c r="L737" s="3">
        <v>543.82</v>
      </c>
      <c r="M737" s="3">
        <v>1416651.1</v>
      </c>
      <c r="N737" s="3">
        <v>0</v>
      </c>
      <c r="O737" s="3">
        <v>0</v>
      </c>
      <c r="P737" s="3">
        <v>1087640</v>
      </c>
      <c r="Q737" s="3">
        <v>0</v>
      </c>
      <c r="R737" s="3">
        <v>0</v>
      </c>
      <c r="S737" s="3">
        <v>200000</v>
      </c>
    </row>
    <row r="738" spans="1:19" ht="19.5" customHeight="1">
      <c r="A738" s="1" t="s">
        <v>1533</v>
      </c>
      <c r="B738" s="51" t="s">
        <v>303</v>
      </c>
      <c r="C738" s="41"/>
      <c r="D738" s="2">
        <f t="shared" si="134"/>
        <v>7540192.300000001</v>
      </c>
      <c r="E738" s="3">
        <v>1622692.2</v>
      </c>
      <c r="F738" s="19">
        <v>0</v>
      </c>
      <c r="G738" s="3">
        <v>0</v>
      </c>
      <c r="H738" s="3">
        <v>507.91</v>
      </c>
      <c r="I738" s="3">
        <v>2691923</v>
      </c>
      <c r="J738" s="3">
        <v>0</v>
      </c>
      <c r="K738" s="3">
        <v>0</v>
      </c>
      <c r="L738" s="3">
        <v>657.02</v>
      </c>
      <c r="M738" s="3">
        <v>1711537.1</v>
      </c>
      <c r="N738" s="3">
        <v>0</v>
      </c>
      <c r="O738" s="3">
        <v>0</v>
      </c>
      <c r="P738" s="3">
        <v>1314040</v>
      </c>
      <c r="Q738" s="3">
        <v>0</v>
      </c>
      <c r="R738" s="3">
        <v>0</v>
      </c>
      <c r="S738" s="3">
        <v>200000</v>
      </c>
    </row>
    <row r="739" spans="1:19" ht="19.5" customHeight="1">
      <c r="A739" s="1" t="s">
        <v>1534</v>
      </c>
      <c r="B739" s="51" t="s">
        <v>304</v>
      </c>
      <c r="C739" s="41"/>
      <c r="D739" s="2">
        <f t="shared" si="134"/>
        <v>2699739.25</v>
      </c>
      <c r="E739" s="3">
        <v>792415.5</v>
      </c>
      <c r="F739" s="19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370.76</v>
      </c>
      <c r="M739" s="3">
        <v>965803.75</v>
      </c>
      <c r="N739" s="3">
        <v>0</v>
      </c>
      <c r="O739" s="3">
        <v>0</v>
      </c>
      <c r="P739" s="3">
        <v>741520</v>
      </c>
      <c r="Q739" s="3">
        <v>0</v>
      </c>
      <c r="R739" s="3">
        <v>0</v>
      </c>
      <c r="S739" s="3">
        <v>200000</v>
      </c>
    </row>
    <row r="740" spans="1:19" ht="39.75" customHeight="1">
      <c r="A740" s="60" t="s">
        <v>308</v>
      </c>
      <c r="B740" s="60"/>
      <c r="C740" s="44"/>
      <c r="D740" s="57">
        <f>SUM(D741:D742)</f>
        <v>11707416</v>
      </c>
      <c r="E740" s="57">
        <f aca="true" t="shared" si="135" ref="E740:S740">SUM(E741:E742)</f>
        <v>1979460</v>
      </c>
      <c r="F740" s="58">
        <f t="shared" si="135"/>
        <v>0</v>
      </c>
      <c r="G740" s="57">
        <f t="shared" si="135"/>
        <v>0</v>
      </c>
      <c r="H740" s="57">
        <f t="shared" si="135"/>
        <v>864</v>
      </c>
      <c r="I740" s="57">
        <f t="shared" si="135"/>
        <v>4579200</v>
      </c>
      <c r="J740" s="57">
        <f t="shared" si="135"/>
        <v>0</v>
      </c>
      <c r="K740" s="57">
        <f t="shared" si="135"/>
        <v>0</v>
      </c>
      <c r="L740" s="57">
        <f t="shared" si="135"/>
        <v>727.2</v>
      </c>
      <c r="M740" s="57">
        <f t="shared" si="135"/>
        <v>1894356</v>
      </c>
      <c r="N740" s="57">
        <f t="shared" si="135"/>
        <v>0</v>
      </c>
      <c r="O740" s="57">
        <f t="shared" si="135"/>
        <v>0</v>
      </c>
      <c r="P740" s="57">
        <f t="shared" si="135"/>
        <v>1454400</v>
      </c>
      <c r="Q740" s="57">
        <f t="shared" si="135"/>
        <v>0</v>
      </c>
      <c r="R740" s="57">
        <f t="shared" si="135"/>
        <v>1400000</v>
      </c>
      <c r="S740" s="57">
        <f t="shared" si="135"/>
        <v>400000</v>
      </c>
    </row>
    <row r="741" spans="1:19" ht="19.5" customHeight="1">
      <c r="A741" s="1" t="s">
        <v>1535</v>
      </c>
      <c r="B741" s="51" t="s">
        <v>309</v>
      </c>
      <c r="C741" s="41"/>
      <c r="D741" s="2">
        <f>SUM(E741,G741,I741,K741,M741,O741,P741,Q741,R741,S741)</f>
        <v>5853708</v>
      </c>
      <c r="E741" s="3">
        <v>989730</v>
      </c>
      <c r="F741" s="19">
        <v>0</v>
      </c>
      <c r="G741" s="3">
        <v>0</v>
      </c>
      <c r="H741" s="3">
        <v>432</v>
      </c>
      <c r="I741" s="3">
        <v>2289600</v>
      </c>
      <c r="J741" s="3">
        <v>0</v>
      </c>
      <c r="K741" s="3">
        <v>0</v>
      </c>
      <c r="L741" s="3">
        <v>363.6</v>
      </c>
      <c r="M741" s="3">
        <v>947178</v>
      </c>
      <c r="N741" s="3">
        <v>0</v>
      </c>
      <c r="O741" s="3">
        <v>0</v>
      </c>
      <c r="P741" s="3">
        <v>727200</v>
      </c>
      <c r="Q741" s="3">
        <v>0</v>
      </c>
      <c r="R741" s="3">
        <v>700000</v>
      </c>
      <c r="S741" s="3">
        <v>200000</v>
      </c>
    </row>
    <row r="742" spans="1:19" ht="19.5" customHeight="1">
      <c r="A742" s="1" t="s">
        <v>1536</v>
      </c>
      <c r="B742" s="51" t="s">
        <v>310</v>
      </c>
      <c r="C742" s="41"/>
      <c r="D742" s="2">
        <f>SUM(E742,G742,I742,K742,M742,O742,P742,Q742,R742,S742)</f>
        <v>5853708</v>
      </c>
      <c r="E742" s="3">
        <v>989730</v>
      </c>
      <c r="F742" s="19">
        <v>0</v>
      </c>
      <c r="G742" s="3">
        <v>0</v>
      </c>
      <c r="H742" s="3">
        <v>432</v>
      </c>
      <c r="I742" s="3">
        <v>2289600</v>
      </c>
      <c r="J742" s="3">
        <v>0</v>
      </c>
      <c r="K742" s="3">
        <v>0</v>
      </c>
      <c r="L742" s="3">
        <v>363.6</v>
      </c>
      <c r="M742" s="3">
        <v>947178</v>
      </c>
      <c r="N742" s="3">
        <v>0</v>
      </c>
      <c r="O742" s="3">
        <v>0</v>
      </c>
      <c r="P742" s="3">
        <v>727200</v>
      </c>
      <c r="Q742" s="3">
        <v>0</v>
      </c>
      <c r="R742" s="3">
        <v>700000</v>
      </c>
      <c r="S742" s="3">
        <v>200000</v>
      </c>
    </row>
    <row r="743" spans="1:19" ht="39.75" customHeight="1">
      <c r="A743" s="60" t="s">
        <v>316</v>
      </c>
      <c r="B743" s="60"/>
      <c r="C743" s="44"/>
      <c r="D743" s="57">
        <f>SUM(D744:D745)</f>
        <v>10764664</v>
      </c>
      <c r="E743" s="57">
        <f aca="true" t="shared" si="136" ref="E743:S743">SUM(E744:E745)</f>
        <v>2436708</v>
      </c>
      <c r="F743" s="58">
        <f t="shared" si="136"/>
        <v>0</v>
      </c>
      <c r="G743" s="57">
        <f t="shared" si="136"/>
        <v>0</v>
      </c>
      <c r="H743" s="57">
        <f t="shared" si="136"/>
        <v>864</v>
      </c>
      <c r="I743" s="57">
        <f t="shared" si="136"/>
        <v>4579200</v>
      </c>
      <c r="J743" s="57">
        <f t="shared" si="136"/>
        <v>0</v>
      </c>
      <c r="K743" s="57">
        <f t="shared" si="136"/>
        <v>0</v>
      </c>
      <c r="L743" s="57">
        <f t="shared" si="136"/>
        <v>727.2</v>
      </c>
      <c r="M743" s="57">
        <f t="shared" si="136"/>
        <v>1894356</v>
      </c>
      <c r="N743" s="57">
        <f t="shared" si="136"/>
        <v>0</v>
      </c>
      <c r="O743" s="57">
        <f t="shared" si="136"/>
        <v>0</v>
      </c>
      <c r="P743" s="57">
        <f t="shared" si="136"/>
        <v>1454400</v>
      </c>
      <c r="Q743" s="57">
        <f t="shared" si="136"/>
        <v>0</v>
      </c>
      <c r="R743" s="57">
        <f t="shared" si="136"/>
        <v>0</v>
      </c>
      <c r="S743" s="57">
        <f t="shared" si="136"/>
        <v>400000</v>
      </c>
    </row>
    <row r="744" spans="1:19" ht="19.5" customHeight="1">
      <c r="A744" s="1" t="s">
        <v>1537</v>
      </c>
      <c r="B744" s="51" t="s">
        <v>317</v>
      </c>
      <c r="C744" s="41"/>
      <c r="D744" s="2">
        <f>SUM(E744,G744,I744,K744,M744,O744,P744,Q744,R744,S744)</f>
        <v>5382332</v>
      </c>
      <c r="E744" s="3">
        <v>1218354</v>
      </c>
      <c r="F744" s="19">
        <v>0</v>
      </c>
      <c r="G744" s="3">
        <v>0</v>
      </c>
      <c r="H744" s="3">
        <v>432</v>
      </c>
      <c r="I744" s="3">
        <v>2289600</v>
      </c>
      <c r="J744" s="3">
        <v>0</v>
      </c>
      <c r="K744" s="3">
        <v>0</v>
      </c>
      <c r="L744" s="3">
        <v>363.6</v>
      </c>
      <c r="M744" s="3">
        <v>947178</v>
      </c>
      <c r="N744" s="3">
        <v>0</v>
      </c>
      <c r="O744" s="3">
        <v>0</v>
      </c>
      <c r="P744" s="3">
        <v>727200</v>
      </c>
      <c r="Q744" s="3">
        <v>0</v>
      </c>
      <c r="R744" s="3">
        <v>0</v>
      </c>
      <c r="S744" s="3">
        <v>200000</v>
      </c>
    </row>
    <row r="745" spans="1:19" ht="19.5" customHeight="1">
      <c r="A745" s="41" t="s">
        <v>1538</v>
      </c>
      <c r="B745" s="51" t="s">
        <v>318</v>
      </c>
      <c r="C745" s="44"/>
      <c r="D745" s="2">
        <f>SUM(E745,G745,I745,K745,M745,O745,P745,Q745,R745,S745)</f>
        <v>5382332</v>
      </c>
      <c r="E745" s="3">
        <v>1218354</v>
      </c>
      <c r="F745" s="19">
        <v>0</v>
      </c>
      <c r="G745" s="3">
        <v>0</v>
      </c>
      <c r="H745" s="3">
        <v>432</v>
      </c>
      <c r="I745" s="3">
        <v>2289600</v>
      </c>
      <c r="J745" s="3">
        <v>0</v>
      </c>
      <c r="K745" s="3">
        <v>0</v>
      </c>
      <c r="L745" s="3">
        <v>363.6</v>
      </c>
      <c r="M745" s="3">
        <v>947178</v>
      </c>
      <c r="N745" s="3">
        <v>0</v>
      </c>
      <c r="O745" s="3">
        <v>0</v>
      </c>
      <c r="P745" s="3">
        <v>727200</v>
      </c>
      <c r="Q745" s="3">
        <v>0</v>
      </c>
      <c r="R745" s="3">
        <v>0</v>
      </c>
      <c r="S745" s="3">
        <v>200000</v>
      </c>
    </row>
    <row r="746" spans="1:19" ht="39.75" customHeight="1">
      <c r="A746" s="60" t="s">
        <v>422</v>
      </c>
      <c r="B746" s="60"/>
      <c r="C746" s="44"/>
      <c r="D746" s="57">
        <f>SUM(D747:D917)</f>
        <v>830504232.7000002</v>
      </c>
      <c r="E746" s="57">
        <f aca="true" t="shared" si="137" ref="E746:S746">SUM(E747:E917)</f>
        <v>120730068.44999999</v>
      </c>
      <c r="F746" s="58">
        <f t="shared" si="137"/>
        <v>0</v>
      </c>
      <c r="G746" s="57">
        <f t="shared" si="137"/>
        <v>0</v>
      </c>
      <c r="H746" s="57">
        <f t="shared" si="137"/>
        <v>85545.58</v>
      </c>
      <c r="I746" s="57">
        <f t="shared" si="137"/>
        <v>438205844</v>
      </c>
      <c r="J746" s="57">
        <f t="shared" si="137"/>
        <v>438</v>
      </c>
      <c r="K746" s="57">
        <f t="shared" si="137"/>
        <v>525600</v>
      </c>
      <c r="L746" s="57">
        <f t="shared" si="137"/>
        <v>27495.05</v>
      </c>
      <c r="M746" s="57">
        <f t="shared" si="137"/>
        <v>71494620.25</v>
      </c>
      <c r="N746" s="57">
        <f t="shared" si="137"/>
        <v>236</v>
      </c>
      <c r="O746" s="57">
        <f t="shared" si="137"/>
        <v>472000</v>
      </c>
      <c r="P746" s="57">
        <f t="shared" si="137"/>
        <v>54276100</v>
      </c>
      <c r="Q746" s="57">
        <f t="shared" si="137"/>
        <v>0</v>
      </c>
      <c r="R746" s="57">
        <f t="shared" si="137"/>
        <v>110600000</v>
      </c>
      <c r="S746" s="57">
        <f t="shared" si="137"/>
        <v>34200000</v>
      </c>
    </row>
    <row r="747" spans="1:19" ht="19.5" customHeight="1">
      <c r="A747" s="41" t="s">
        <v>1539</v>
      </c>
      <c r="B747" s="39" t="s">
        <v>838</v>
      </c>
      <c r="C747" s="44"/>
      <c r="D747" s="2">
        <f aca="true" t="shared" si="138" ref="D747:D809">SUM(E747,G747,I747,K747,M747,O747,P747,Q747,R747,S747)</f>
        <v>3497000</v>
      </c>
      <c r="E747" s="6">
        <v>0</v>
      </c>
      <c r="F747" s="20">
        <v>0</v>
      </c>
      <c r="G747" s="6">
        <v>0</v>
      </c>
      <c r="H747" s="6">
        <v>490</v>
      </c>
      <c r="I747" s="6">
        <v>2597000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700000</v>
      </c>
      <c r="S747" s="6">
        <v>200000</v>
      </c>
    </row>
    <row r="748" spans="1:19" ht="19.5" customHeight="1">
      <c r="A748" s="41" t="s">
        <v>1540</v>
      </c>
      <c r="B748" s="52" t="s">
        <v>839</v>
      </c>
      <c r="C748" s="1"/>
      <c r="D748" s="2">
        <f t="shared" si="138"/>
        <v>2265810</v>
      </c>
      <c r="E748" s="3">
        <v>0</v>
      </c>
      <c r="F748" s="19">
        <v>0</v>
      </c>
      <c r="G748" s="3">
        <v>0</v>
      </c>
      <c r="H748" s="3">
        <v>257.7</v>
      </c>
      <c r="I748" s="3">
        <v>1365810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700000</v>
      </c>
      <c r="S748" s="3">
        <v>200000</v>
      </c>
    </row>
    <row r="749" spans="1:19" ht="19.5" customHeight="1">
      <c r="A749" s="41" t="s">
        <v>1541</v>
      </c>
      <c r="B749" s="52" t="s">
        <v>840</v>
      </c>
      <c r="C749" s="1"/>
      <c r="D749" s="2">
        <f t="shared" si="138"/>
        <v>3135540</v>
      </c>
      <c r="E749" s="3">
        <v>0</v>
      </c>
      <c r="F749" s="19">
        <v>0</v>
      </c>
      <c r="G749" s="3">
        <v>0</v>
      </c>
      <c r="H749" s="3">
        <v>421.8</v>
      </c>
      <c r="I749" s="3">
        <v>2235540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700000</v>
      </c>
      <c r="S749" s="3">
        <v>200000</v>
      </c>
    </row>
    <row r="750" spans="1:19" ht="19.5" customHeight="1">
      <c r="A750" s="41" t="s">
        <v>1542</v>
      </c>
      <c r="B750" s="52" t="s">
        <v>841</v>
      </c>
      <c r="C750" s="1"/>
      <c r="D750" s="2">
        <f t="shared" si="138"/>
        <v>2248850</v>
      </c>
      <c r="E750" s="3">
        <v>0</v>
      </c>
      <c r="F750" s="19">
        <v>0</v>
      </c>
      <c r="G750" s="3">
        <v>0</v>
      </c>
      <c r="H750" s="3">
        <v>254.5</v>
      </c>
      <c r="I750" s="3">
        <v>1348850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700000</v>
      </c>
      <c r="S750" s="3">
        <v>200000</v>
      </c>
    </row>
    <row r="751" spans="1:256" s="34" customFormat="1" ht="19.5" customHeight="1">
      <c r="A751" s="41" t="s">
        <v>1543</v>
      </c>
      <c r="B751" s="39" t="s">
        <v>842</v>
      </c>
      <c r="C751" s="1"/>
      <c r="D751" s="2">
        <f t="shared" si="138"/>
        <v>3547350</v>
      </c>
      <c r="E751" s="3">
        <v>0</v>
      </c>
      <c r="F751" s="19">
        <v>0</v>
      </c>
      <c r="G751" s="3">
        <v>0</v>
      </c>
      <c r="H751" s="3">
        <v>499.5</v>
      </c>
      <c r="I751" s="3">
        <v>2647350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700000</v>
      </c>
      <c r="S751" s="3">
        <v>200000</v>
      </c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</row>
    <row r="752" spans="1:256" s="27" customFormat="1" ht="19.5" customHeight="1">
      <c r="A752" s="41" t="s">
        <v>1544</v>
      </c>
      <c r="B752" s="39" t="s">
        <v>747</v>
      </c>
      <c r="C752" s="15"/>
      <c r="D752" s="2">
        <f t="shared" si="138"/>
        <v>2344780</v>
      </c>
      <c r="E752" s="3">
        <v>0</v>
      </c>
      <c r="F752" s="19">
        <v>0</v>
      </c>
      <c r="G752" s="3">
        <v>0</v>
      </c>
      <c r="H752" s="3">
        <v>272.6</v>
      </c>
      <c r="I752" s="9">
        <v>1444780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700000</v>
      </c>
      <c r="S752" s="3">
        <v>200000</v>
      </c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</row>
    <row r="753" spans="1:256" s="27" customFormat="1" ht="19.5" customHeight="1">
      <c r="A753" s="41" t="s">
        <v>1545</v>
      </c>
      <c r="B753" s="39" t="s">
        <v>733</v>
      </c>
      <c r="C753" s="17"/>
      <c r="D753" s="2">
        <f t="shared" si="138"/>
        <v>4146327.15</v>
      </c>
      <c r="E753" s="3">
        <v>1008297.15</v>
      </c>
      <c r="F753" s="19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486</v>
      </c>
      <c r="M753" s="3">
        <v>1266030</v>
      </c>
      <c r="N753" s="3">
        <v>0</v>
      </c>
      <c r="O753" s="3">
        <v>0</v>
      </c>
      <c r="P753" s="3">
        <v>972000</v>
      </c>
      <c r="Q753" s="3">
        <v>0</v>
      </c>
      <c r="R753" s="3">
        <v>700000</v>
      </c>
      <c r="S753" s="3">
        <v>200000</v>
      </c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1:256" ht="19.5" customHeight="1">
      <c r="A754" s="41" t="s">
        <v>1546</v>
      </c>
      <c r="B754" s="39" t="s">
        <v>843</v>
      </c>
      <c r="C754" s="1"/>
      <c r="D754" s="2">
        <f t="shared" si="138"/>
        <v>15102263.809999999</v>
      </c>
      <c r="E754" s="3">
        <v>5977773.81</v>
      </c>
      <c r="F754" s="19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1938</v>
      </c>
      <c r="M754" s="3">
        <v>5048490</v>
      </c>
      <c r="N754" s="3">
        <v>0</v>
      </c>
      <c r="O754" s="3">
        <v>0</v>
      </c>
      <c r="P754" s="3">
        <v>3876000</v>
      </c>
      <c r="Q754" s="3">
        <v>0</v>
      </c>
      <c r="R754" s="3">
        <v>0</v>
      </c>
      <c r="S754" s="3">
        <v>200000</v>
      </c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  <c r="IV754" s="27"/>
    </row>
    <row r="755" spans="1:19" ht="19.5" customHeight="1">
      <c r="A755" s="41" t="s">
        <v>1547</v>
      </c>
      <c r="B755" s="39" t="s">
        <v>844</v>
      </c>
      <c r="C755" s="1"/>
      <c r="D755" s="2">
        <f t="shared" si="138"/>
        <v>5506230</v>
      </c>
      <c r="E755" s="3">
        <v>0</v>
      </c>
      <c r="F755" s="19">
        <v>0</v>
      </c>
      <c r="G755" s="3">
        <v>0</v>
      </c>
      <c r="H755" s="3">
        <v>869.1</v>
      </c>
      <c r="I755" s="3">
        <v>4606230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700000</v>
      </c>
      <c r="S755" s="3">
        <v>200000</v>
      </c>
    </row>
    <row r="756" spans="1:19" ht="19.5" customHeight="1">
      <c r="A756" s="41" t="s">
        <v>1548</v>
      </c>
      <c r="B756" s="39" t="s">
        <v>845</v>
      </c>
      <c r="C756" s="44"/>
      <c r="D756" s="2">
        <f t="shared" si="138"/>
        <v>5585200</v>
      </c>
      <c r="E756" s="6">
        <v>0</v>
      </c>
      <c r="F756" s="20">
        <v>0</v>
      </c>
      <c r="G756" s="6">
        <v>0</v>
      </c>
      <c r="H756" s="6">
        <v>884</v>
      </c>
      <c r="I756" s="6">
        <v>4685200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700000</v>
      </c>
      <c r="S756" s="6">
        <v>200000</v>
      </c>
    </row>
    <row r="757" spans="1:19" ht="19.5" customHeight="1">
      <c r="A757" s="41" t="s">
        <v>1549</v>
      </c>
      <c r="B757" s="39" t="s">
        <v>748</v>
      </c>
      <c r="C757" s="15"/>
      <c r="D757" s="2">
        <f t="shared" si="138"/>
        <v>3859520</v>
      </c>
      <c r="E757" s="3">
        <v>0</v>
      </c>
      <c r="F757" s="19">
        <v>0</v>
      </c>
      <c r="G757" s="3">
        <v>0</v>
      </c>
      <c r="H757" s="3">
        <v>558.4</v>
      </c>
      <c r="I757" s="9">
        <v>2959520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6">
        <v>700000</v>
      </c>
      <c r="S757" s="6">
        <v>200000</v>
      </c>
    </row>
    <row r="758" spans="1:19" ht="19.5" customHeight="1">
      <c r="A758" s="41" t="s">
        <v>1550</v>
      </c>
      <c r="B758" s="39" t="s">
        <v>846</v>
      </c>
      <c r="C758" s="1"/>
      <c r="D758" s="2">
        <f t="shared" si="138"/>
        <v>3912997</v>
      </c>
      <c r="E758" s="3">
        <v>0</v>
      </c>
      <c r="F758" s="19">
        <v>0</v>
      </c>
      <c r="G758" s="3">
        <v>0</v>
      </c>
      <c r="H758" s="3">
        <v>568.49</v>
      </c>
      <c r="I758" s="6">
        <v>3012997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6">
        <v>700000</v>
      </c>
      <c r="S758" s="6">
        <v>200000</v>
      </c>
    </row>
    <row r="759" spans="1:19" ht="19.5" customHeight="1">
      <c r="A759" s="41" t="s">
        <v>1551</v>
      </c>
      <c r="B759" s="39" t="s">
        <v>735</v>
      </c>
      <c r="C759" s="44"/>
      <c r="D759" s="2">
        <f t="shared" si="138"/>
        <v>2070770</v>
      </c>
      <c r="E759" s="6">
        <v>0</v>
      </c>
      <c r="F759" s="20">
        <v>0</v>
      </c>
      <c r="G759" s="6">
        <v>0</v>
      </c>
      <c r="H759" s="6">
        <v>220.9</v>
      </c>
      <c r="I759" s="6">
        <v>1170770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6">
        <v>700000</v>
      </c>
      <c r="S759" s="6">
        <v>200000</v>
      </c>
    </row>
    <row r="760" spans="1:19" ht="19.5" customHeight="1">
      <c r="A760" s="41" t="s">
        <v>1552</v>
      </c>
      <c r="B760" s="39" t="s">
        <v>749</v>
      </c>
      <c r="C760" s="15"/>
      <c r="D760" s="2">
        <f t="shared" si="138"/>
        <v>2037168</v>
      </c>
      <c r="E760" s="6">
        <v>0</v>
      </c>
      <c r="F760" s="20">
        <v>0</v>
      </c>
      <c r="G760" s="6">
        <v>0</v>
      </c>
      <c r="H760" s="3">
        <v>214.56</v>
      </c>
      <c r="I760" s="9">
        <v>1137168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6">
        <v>700000</v>
      </c>
      <c r="S760" s="6">
        <v>200000</v>
      </c>
    </row>
    <row r="761" spans="1:19" ht="19.5" customHeight="1">
      <c r="A761" s="41" t="s">
        <v>1553</v>
      </c>
      <c r="B761" s="39" t="s">
        <v>847</v>
      </c>
      <c r="C761" s="1"/>
      <c r="D761" s="2">
        <f t="shared" si="138"/>
        <v>2267930</v>
      </c>
      <c r="E761" s="6">
        <v>0</v>
      </c>
      <c r="F761" s="20">
        <v>0</v>
      </c>
      <c r="G761" s="6">
        <v>0</v>
      </c>
      <c r="H761" s="6">
        <v>258.1</v>
      </c>
      <c r="I761" s="6">
        <v>1367930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700000</v>
      </c>
      <c r="S761" s="6">
        <v>200000</v>
      </c>
    </row>
    <row r="762" spans="1:19" ht="19.5" customHeight="1">
      <c r="A762" s="41" t="s">
        <v>1554</v>
      </c>
      <c r="B762" s="39" t="s">
        <v>750</v>
      </c>
      <c r="C762" s="15"/>
      <c r="D762" s="2">
        <f t="shared" si="138"/>
        <v>3846800</v>
      </c>
      <c r="E762" s="6">
        <v>0</v>
      </c>
      <c r="F762" s="20">
        <v>0</v>
      </c>
      <c r="G762" s="6">
        <v>0</v>
      </c>
      <c r="H762" s="3">
        <v>556</v>
      </c>
      <c r="I762" s="9">
        <v>2946800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700000</v>
      </c>
      <c r="S762" s="6">
        <v>200000</v>
      </c>
    </row>
    <row r="763" spans="1:19" ht="19.5" customHeight="1">
      <c r="A763" s="41" t="s">
        <v>1555</v>
      </c>
      <c r="B763" s="39" t="s">
        <v>848</v>
      </c>
      <c r="C763" s="1"/>
      <c r="D763" s="2">
        <f t="shared" si="138"/>
        <v>4387400</v>
      </c>
      <c r="E763" s="3">
        <v>0</v>
      </c>
      <c r="F763" s="19">
        <v>0</v>
      </c>
      <c r="G763" s="3">
        <v>0</v>
      </c>
      <c r="H763" s="3">
        <v>658</v>
      </c>
      <c r="I763" s="6">
        <v>3487400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700000</v>
      </c>
      <c r="S763" s="6">
        <v>200000</v>
      </c>
    </row>
    <row r="764" spans="1:256" ht="19.5" customHeight="1">
      <c r="A764" s="41" t="s">
        <v>1556</v>
      </c>
      <c r="B764" s="39" t="s">
        <v>849</v>
      </c>
      <c r="C764" s="16"/>
      <c r="D764" s="2">
        <f t="shared" si="138"/>
        <v>4307900</v>
      </c>
      <c r="E764" s="3">
        <v>0</v>
      </c>
      <c r="F764" s="19">
        <v>0</v>
      </c>
      <c r="G764" s="3">
        <v>0</v>
      </c>
      <c r="H764" s="6">
        <v>643</v>
      </c>
      <c r="I764" s="6">
        <v>3407900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700000</v>
      </c>
      <c r="S764" s="6">
        <v>200000</v>
      </c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  <c r="IV764" s="27"/>
    </row>
    <row r="765" spans="1:19" ht="19.5" customHeight="1">
      <c r="A765" s="41" t="s">
        <v>1557</v>
      </c>
      <c r="B765" s="39" t="s">
        <v>850</v>
      </c>
      <c r="C765" s="1"/>
      <c r="D765" s="2">
        <f t="shared" si="138"/>
        <v>2480460</v>
      </c>
      <c r="E765" s="3">
        <v>0</v>
      </c>
      <c r="F765" s="19">
        <v>0</v>
      </c>
      <c r="G765" s="3">
        <v>0</v>
      </c>
      <c r="H765" s="3">
        <v>298.2</v>
      </c>
      <c r="I765" s="6">
        <v>1580460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700000</v>
      </c>
      <c r="S765" s="6">
        <v>200000</v>
      </c>
    </row>
    <row r="766" spans="1:20" ht="19.5" customHeight="1">
      <c r="A766" s="41" t="s">
        <v>1558</v>
      </c>
      <c r="B766" s="39" t="s">
        <v>851</v>
      </c>
      <c r="C766" s="44"/>
      <c r="D766" s="2">
        <f t="shared" si="138"/>
        <v>2044800</v>
      </c>
      <c r="E766" s="3">
        <v>0</v>
      </c>
      <c r="F766" s="19">
        <v>0</v>
      </c>
      <c r="G766" s="3">
        <v>0</v>
      </c>
      <c r="H766" s="6">
        <v>216</v>
      </c>
      <c r="I766" s="6">
        <v>1144800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700000</v>
      </c>
      <c r="S766" s="6">
        <v>200000</v>
      </c>
      <c r="T766" s="11"/>
    </row>
    <row r="767" spans="1:256" s="31" customFormat="1" ht="19.5" customHeight="1">
      <c r="A767" s="41" t="s">
        <v>1559</v>
      </c>
      <c r="B767" s="39" t="s">
        <v>751</v>
      </c>
      <c r="C767" s="15"/>
      <c r="D767" s="2">
        <f t="shared" si="138"/>
        <v>2834500</v>
      </c>
      <c r="E767" s="3">
        <v>0</v>
      </c>
      <c r="F767" s="19">
        <v>0</v>
      </c>
      <c r="G767" s="3">
        <v>0</v>
      </c>
      <c r="H767" s="3">
        <v>365</v>
      </c>
      <c r="I767" s="9">
        <v>1934500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700000</v>
      </c>
      <c r="S767" s="6">
        <v>200000</v>
      </c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</row>
    <row r="768" spans="1:256" ht="19.5" customHeight="1">
      <c r="A768" s="41" t="s">
        <v>1560</v>
      </c>
      <c r="B768" s="39" t="s">
        <v>753</v>
      </c>
      <c r="C768" s="44"/>
      <c r="D768" s="2">
        <f t="shared" si="138"/>
        <v>1984380</v>
      </c>
      <c r="E768" s="3">
        <v>0</v>
      </c>
      <c r="F768" s="19">
        <v>0</v>
      </c>
      <c r="G768" s="3">
        <v>0</v>
      </c>
      <c r="H768" s="6">
        <v>204.6</v>
      </c>
      <c r="I768" s="6">
        <v>1084380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700000</v>
      </c>
      <c r="S768" s="3">
        <v>200000</v>
      </c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  <c r="DR768" s="31"/>
      <c r="DS768" s="31"/>
      <c r="DT768" s="31"/>
      <c r="DU768" s="31"/>
      <c r="DV768" s="31"/>
      <c r="DW768" s="31"/>
      <c r="DX768" s="31"/>
      <c r="DY768" s="31"/>
      <c r="DZ768" s="31"/>
      <c r="EA768" s="31"/>
      <c r="EB768" s="31"/>
      <c r="EC768" s="31"/>
      <c r="ED768" s="31"/>
      <c r="EE768" s="31"/>
      <c r="EF768" s="31"/>
      <c r="EG768" s="31"/>
      <c r="EH768" s="31"/>
      <c r="EI768" s="31"/>
      <c r="EJ768" s="31"/>
      <c r="EK768" s="31"/>
      <c r="EL768" s="31"/>
      <c r="EM768" s="31"/>
      <c r="EN768" s="31"/>
      <c r="EO768" s="31"/>
      <c r="EP768" s="31"/>
      <c r="EQ768" s="31"/>
      <c r="ER768" s="31"/>
      <c r="ES768" s="31"/>
      <c r="ET768" s="31"/>
      <c r="EU768" s="31"/>
      <c r="EV768" s="31"/>
      <c r="EW768" s="31"/>
      <c r="EX768" s="31"/>
      <c r="EY768" s="31"/>
      <c r="EZ768" s="31"/>
      <c r="FA768" s="31"/>
      <c r="FB768" s="31"/>
      <c r="FC768" s="31"/>
      <c r="FD768" s="31"/>
      <c r="FE768" s="31"/>
      <c r="FF768" s="31"/>
      <c r="FG768" s="31"/>
      <c r="FH768" s="31"/>
      <c r="FI768" s="31"/>
      <c r="FJ768" s="31"/>
      <c r="FK768" s="31"/>
      <c r="FL768" s="31"/>
      <c r="FM768" s="31"/>
      <c r="FN768" s="31"/>
      <c r="FO768" s="31"/>
      <c r="FP768" s="31"/>
      <c r="FQ768" s="31"/>
      <c r="FR768" s="31"/>
      <c r="FS768" s="31"/>
      <c r="FT768" s="31"/>
      <c r="FU768" s="31"/>
      <c r="FV768" s="31"/>
      <c r="FW768" s="31"/>
      <c r="FX768" s="31"/>
      <c r="FY768" s="31"/>
      <c r="FZ768" s="31"/>
      <c r="GA768" s="31"/>
      <c r="GB768" s="31"/>
      <c r="GC768" s="31"/>
      <c r="GD768" s="31"/>
      <c r="GE768" s="31"/>
      <c r="GF768" s="31"/>
      <c r="GG768" s="31"/>
      <c r="GH768" s="31"/>
      <c r="GI768" s="31"/>
      <c r="GJ768" s="31"/>
      <c r="GK768" s="31"/>
      <c r="GL768" s="31"/>
      <c r="GM768" s="31"/>
      <c r="GN768" s="31"/>
      <c r="GO768" s="31"/>
      <c r="GP768" s="31"/>
      <c r="GQ768" s="31"/>
      <c r="GR768" s="31"/>
      <c r="GS768" s="31"/>
      <c r="GT768" s="31"/>
      <c r="GU768" s="31"/>
      <c r="GV768" s="31"/>
      <c r="GW768" s="31"/>
      <c r="GX768" s="31"/>
      <c r="GY768" s="31"/>
      <c r="GZ768" s="31"/>
      <c r="HA768" s="31"/>
      <c r="HB768" s="31"/>
      <c r="HC768" s="31"/>
      <c r="HD768" s="31"/>
      <c r="HE768" s="31"/>
      <c r="HF768" s="31"/>
      <c r="HG768" s="31"/>
      <c r="HH768" s="31"/>
      <c r="HI768" s="31"/>
      <c r="HJ768" s="31"/>
      <c r="HK768" s="31"/>
      <c r="HL768" s="31"/>
      <c r="HM768" s="31"/>
      <c r="HN768" s="31"/>
      <c r="HO768" s="31"/>
      <c r="HP768" s="31"/>
      <c r="HQ768" s="31"/>
      <c r="HR768" s="31"/>
      <c r="HS768" s="31"/>
      <c r="HT768" s="31"/>
      <c r="HU768" s="31"/>
      <c r="HV768" s="31"/>
      <c r="HW768" s="31"/>
      <c r="HX768" s="31"/>
      <c r="HY768" s="31"/>
      <c r="HZ768" s="31"/>
      <c r="IA768" s="31"/>
      <c r="IB768" s="31"/>
      <c r="IC768" s="31"/>
      <c r="ID768" s="31"/>
      <c r="IE768" s="31"/>
      <c r="IF768" s="31"/>
      <c r="IG768" s="31"/>
      <c r="IH768" s="31"/>
      <c r="II768" s="31"/>
      <c r="IJ768" s="31"/>
      <c r="IK768" s="31"/>
      <c r="IL768" s="31"/>
      <c r="IM768" s="31"/>
      <c r="IN768" s="31"/>
      <c r="IO768" s="31"/>
      <c r="IP768" s="31"/>
      <c r="IQ768" s="31"/>
      <c r="IR768" s="31"/>
      <c r="IS768" s="31"/>
      <c r="IT768" s="31"/>
      <c r="IU768" s="31"/>
      <c r="IV768" s="31"/>
    </row>
    <row r="769" spans="1:256" ht="19.5" customHeight="1">
      <c r="A769" s="41" t="s">
        <v>1561</v>
      </c>
      <c r="B769" s="39" t="s">
        <v>852</v>
      </c>
      <c r="C769" s="41"/>
      <c r="D769" s="2">
        <f t="shared" si="138"/>
        <v>2049888</v>
      </c>
      <c r="E769" s="3">
        <v>0</v>
      </c>
      <c r="F769" s="19">
        <v>0</v>
      </c>
      <c r="G769" s="3">
        <v>0</v>
      </c>
      <c r="H769" s="6">
        <v>216.96</v>
      </c>
      <c r="I769" s="6">
        <v>1149888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700000</v>
      </c>
      <c r="S769" s="3">
        <v>200000</v>
      </c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  <c r="DF769" s="33"/>
      <c r="DG769" s="33"/>
      <c r="DH769" s="33"/>
      <c r="DI769" s="33"/>
      <c r="DJ769" s="33"/>
      <c r="DK769" s="33"/>
      <c r="DL769" s="33"/>
      <c r="DM769" s="33"/>
      <c r="DN769" s="33"/>
      <c r="DO769" s="33"/>
      <c r="DP769" s="33"/>
      <c r="DQ769" s="33"/>
      <c r="DR769" s="33"/>
      <c r="DS769" s="33"/>
      <c r="DT769" s="33"/>
      <c r="DU769" s="33"/>
      <c r="DV769" s="33"/>
      <c r="DW769" s="33"/>
      <c r="DX769" s="33"/>
      <c r="DY769" s="33"/>
      <c r="DZ769" s="33"/>
      <c r="EA769" s="33"/>
      <c r="EB769" s="33"/>
      <c r="EC769" s="33"/>
      <c r="ED769" s="33"/>
      <c r="EE769" s="33"/>
      <c r="EF769" s="33"/>
      <c r="EG769" s="33"/>
      <c r="EH769" s="33"/>
      <c r="EI769" s="33"/>
      <c r="EJ769" s="33"/>
      <c r="EK769" s="33"/>
      <c r="EL769" s="33"/>
      <c r="EM769" s="33"/>
      <c r="EN769" s="33"/>
      <c r="EO769" s="33"/>
      <c r="EP769" s="33"/>
      <c r="EQ769" s="33"/>
      <c r="ER769" s="33"/>
      <c r="ES769" s="33"/>
      <c r="ET769" s="33"/>
      <c r="EU769" s="33"/>
      <c r="EV769" s="33"/>
      <c r="EW769" s="33"/>
      <c r="EX769" s="33"/>
      <c r="EY769" s="33"/>
      <c r="EZ769" s="33"/>
      <c r="FA769" s="33"/>
      <c r="FB769" s="33"/>
      <c r="FC769" s="33"/>
      <c r="FD769" s="33"/>
      <c r="FE769" s="33"/>
      <c r="FF769" s="33"/>
      <c r="FG769" s="33"/>
      <c r="FH769" s="33"/>
      <c r="FI769" s="33"/>
      <c r="FJ769" s="33"/>
      <c r="FK769" s="33"/>
      <c r="FL769" s="33"/>
      <c r="FM769" s="33"/>
      <c r="FN769" s="33"/>
      <c r="FO769" s="33"/>
      <c r="FP769" s="33"/>
      <c r="FQ769" s="33"/>
      <c r="FR769" s="33"/>
      <c r="FS769" s="33"/>
      <c r="FT769" s="33"/>
      <c r="FU769" s="33"/>
      <c r="FV769" s="33"/>
      <c r="FW769" s="33"/>
      <c r="FX769" s="33"/>
      <c r="FY769" s="33"/>
      <c r="FZ769" s="33"/>
      <c r="GA769" s="33"/>
      <c r="GB769" s="33"/>
      <c r="GC769" s="33"/>
      <c r="GD769" s="33"/>
      <c r="GE769" s="33"/>
      <c r="GF769" s="33"/>
      <c r="GG769" s="33"/>
      <c r="GH769" s="33"/>
      <c r="GI769" s="33"/>
      <c r="GJ769" s="33"/>
      <c r="GK769" s="33"/>
      <c r="GL769" s="33"/>
      <c r="GM769" s="33"/>
      <c r="GN769" s="33"/>
      <c r="GO769" s="33"/>
      <c r="GP769" s="33"/>
      <c r="GQ769" s="33"/>
      <c r="GR769" s="33"/>
      <c r="GS769" s="33"/>
      <c r="GT769" s="33"/>
      <c r="GU769" s="33"/>
      <c r="GV769" s="33"/>
      <c r="GW769" s="33"/>
      <c r="GX769" s="33"/>
      <c r="GY769" s="33"/>
      <c r="GZ769" s="33"/>
      <c r="HA769" s="33"/>
      <c r="HB769" s="33"/>
      <c r="HC769" s="33"/>
      <c r="HD769" s="33"/>
      <c r="HE769" s="33"/>
      <c r="HF769" s="33"/>
      <c r="HG769" s="33"/>
      <c r="HH769" s="33"/>
      <c r="HI769" s="33"/>
      <c r="HJ769" s="33"/>
      <c r="HK769" s="33"/>
      <c r="HL769" s="33"/>
      <c r="HM769" s="33"/>
      <c r="HN769" s="33"/>
      <c r="HO769" s="33"/>
      <c r="HP769" s="33"/>
      <c r="HQ769" s="33"/>
      <c r="HR769" s="33"/>
      <c r="HS769" s="33"/>
      <c r="HT769" s="33"/>
      <c r="HU769" s="33"/>
      <c r="HV769" s="33"/>
      <c r="HW769" s="33"/>
      <c r="HX769" s="33"/>
      <c r="HY769" s="33"/>
      <c r="HZ769" s="33"/>
      <c r="IA769" s="33"/>
      <c r="IB769" s="33"/>
      <c r="IC769" s="33"/>
      <c r="ID769" s="33"/>
      <c r="IE769" s="33"/>
      <c r="IF769" s="33"/>
      <c r="IG769" s="33"/>
      <c r="IH769" s="33"/>
      <c r="II769" s="33"/>
      <c r="IJ769" s="33"/>
      <c r="IK769" s="33"/>
      <c r="IL769" s="33"/>
      <c r="IM769" s="33"/>
      <c r="IN769" s="33"/>
      <c r="IO769" s="33"/>
      <c r="IP769" s="33"/>
      <c r="IQ769" s="33"/>
      <c r="IR769" s="33"/>
      <c r="IS769" s="33"/>
      <c r="IT769" s="33"/>
      <c r="IU769" s="33"/>
      <c r="IV769" s="33"/>
    </row>
    <row r="770" spans="1:19" ht="19.5" customHeight="1">
      <c r="A770" s="41" t="s">
        <v>1562</v>
      </c>
      <c r="B770" s="39" t="s">
        <v>754</v>
      </c>
      <c r="C770" s="41"/>
      <c r="D770" s="2">
        <f t="shared" si="138"/>
        <v>3652820</v>
      </c>
      <c r="E770" s="3">
        <v>0</v>
      </c>
      <c r="F770" s="19">
        <v>0</v>
      </c>
      <c r="G770" s="3">
        <v>0</v>
      </c>
      <c r="H770" s="3">
        <v>519.4</v>
      </c>
      <c r="I770" s="9">
        <v>2752820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700000</v>
      </c>
      <c r="S770" s="3">
        <v>200000</v>
      </c>
    </row>
    <row r="771" spans="1:19" ht="19.5" customHeight="1">
      <c r="A771" s="41" t="s">
        <v>1563</v>
      </c>
      <c r="B771" s="39" t="s">
        <v>755</v>
      </c>
      <c r="C771" s="41"/>
      <c r="D771" s="2">
        <f t="shared" si="138"/>
        <v>2213817</v>
      </c>
      <c r="E771" s="3">
        <v>0</v>
      </c>
      <c r="F771" s="19">
        <v>0</v>
      </c>
      <c r="G771" s="3">
        <v>0</v>
      </c>
      <c r="H771" s="6">
        <v>247.89</v>
      </c>
      <c r="I771" s="6">
        <v>1313817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700000</v>
      </c>
      <c r="S771" s="3">
        <v>200000</v>
      </c>
    </row>
    <row r="772" spans="1:19" ht="19.5" customHeight="1">
      <c r="A772" s="41" t="s">
        <v>1564</v>
      </c>
      <c r="B772" s="52" t="s">
        <v>756</v>
      </c>
      <c r="C772" s="41"/>
      <c r="D772" s="2">
        <f t="shared" si="138"/>
        <v>2861000</v>
      </c>
      <c r="E772" s="3">
        <v>0</v>
      </c>
      <c r="F772" s="19">
        <v>0</v>
      </c>
      <c r="G772" s="3">
        <v>0</v>
      </c>
      <c r="H772" s="3">
        <v>370</v>
      </c>
      <c r="I772" s="9">
        <v>1961000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700000</v>
      </c>
      <c r="S772" s="3">
        <v>200000</v>
      </c>
    </row>
    <row r="773" spans="1:20" ht="19.5" customHeight="1">
      <c r="A773" s="41" t="s">
        <v>1565</v>
      </c>
      <c r="B773" s="39" t="s">
        <v>757</v>
      </c>
      <c r="C773" s="44"/>
      <c r="D773" s="2">
        <f t="shared" si="138"/>
        <v>3858990</v>
      </c>
      <c r="E773" s="3">
        <v>0</v>
      </c>
      <c r="F773" s="19">
        <v>0</v>
      </c>
      <c r="G773" s="3">
        <v>0</v>
      </c>
      <c r="H773" s="6">
        <v>558.3</v>
      </c>
      <c r="I773" s="6">
        <v>2958990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700000</v>
      </c>
      <c r="S773" s="3">
        <v>200000</v>
      </c>
      <c r="T773" s="32"/>
    </row>
    <row r="774" spans="1:19" ht="19.5" customHeight="1">
      <c r="A774" s="41" t="s">
        <v>1566</v>
      </c>
      <c r="B774" s="39" t="s">
        <v>758</v>
      </c>
      <c r="C774" s="1"/>
      <c r="D774" s="2">
        <f t="shared" si="138"/>
        <v>2294960</v>
      </c>
      <c r="E774" s="3">
        <v>0</v>
      </c>
      <c r="F774" s="20">
        <v>0</v>
      </c>
      <c r="G774" s="3">
        <v>0</v>
      </c>
      <c r="H774" s="3">
        <v>263.2</v>
      </c>
      <c r="I774" s="9">
        <v>1394960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700000</v>
      </c>
      <c r="S774" s="3">
        <v>200000</v>
      </c>
    </row>
    <row r="775" spans="1:256" s="27" customFormat="1" ht="19.5" customHeight="1">
      <c r="A775" s="41" t="s">
        <v>1567</v>
      </c>
      <c r="B775" s="39" t="s">
        <v>759</v>
      </c>
      <c r="C775" s="1"/>
      <c r="D775" s="2">
        <f t="shared" si="138"/>
        <v>2786800</v>
      </c>
      <c r="E775" s="3">
        <v>0</v>
      </c>
      <c r="F775" s="20">
        <v>0</v>
      </c>
      <c r="G775" s="3">
        <v>0</v>
      </c>
      <c r="H775" s="3">
        <v>356</v>
      </c>
      <c r="I775" s="9">
        <v>1886800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700000</v>
      </c>
      <c r="S775" s="3">
        <v>200000</v>
      </c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</row>
    <row r="776" spans="1:19" ht="19.5" customHeight="1">
      <c r="A776" s="41" t="s">
        <v>1568</v>
      </c>
      <c r="B776" s="39" t="s">
        <v>853</v>
      </c>
      <c r="C776" s="1"/>
      <c r="D776" s="2">
        <f t="shared" si="138"/>
        <v>2670200</v>
      </c>
      <c r="E776" s="3">
        <v>0</v>
      </c>
      <c r="F776" s="20">
        <v>0</v>
      </c>
      <c r="G776" s="3">
        <v>0</v>
      </c>
      <c r="H776" s="3">
        <v>334</v>
      </c>
      <c r="I776" s="3">
        <v>1770200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700000</v>
      </c>
      <c r="S776" s="3">
        <v>200000</v>
      </c>
    </row>
    <row r="777" spans="1:19" ht="19.5" customHeight="1">
      <c r="A777" s="41" t="s">
        <v>1569</v>
      </c>
      <c r="B777" s="39" t="s">
        <v>734</v>
      </c>
      <c r="C777" s="41"/>
      <c r="D777" s="2">
        <f t="shared" si="138"/>
        <v>3805941.75</v>
      </c>
      <c r="E777" s="3">
        <v>935001.75</v>
      </c>
      <c r="F777" s="19">
        <v>0</v>
      </c>
      <c r="G777" s="3">
        <v>0</v>
      </c>
      <c r="H777" s="6">
        <v>0</v>
      </c>
      <c r="I777" s="6">
        <v>0</v>
      </c>
      <c r="J777" s="3">
        <v>0</v>
      </c>
      <c r="K777" s="3">
        <v>0</v>
      </c>
      <c r="L777" s="3">
        <v>428</v>
      </c>
      <c r="M777" s="3">
        <v>1114940</v>
      </c>
      <c r="N777" s="3">
        <v>0</v>
      </c>
      <c r="O777" s="3">
        <v>0</v>
      </c>
      <c r="P777" s="3">
        <v>856000</v>
      </c>
      <c r="Q777" s="3">
        <v>0</v>
      </c>
      <c r="R777" s="3">
        <v>700000</v>
      </c>
      <c r="S777" s="3">
        <v>200000</v>
      </c>
    </row>
    <row r="778" spans="1:256" s="33" customFormat="1" ht="19.5" customHeight="1">
      <c r="A778" s="41" t="s">
        <v>1570</v>
      </c>
      <c r="B778" s="52" t="s">
        <v>854</v>
      </c>
      <c r="C778" s="1"/>
      <c r="D778" s="2">
        <f t="shared" si="138"/>
        <v>4632300</v>
      </c>
      <c r="E778" s="3">
        <v>0</v>
      </c>
      <c r="F778" s="20">
        <v>0</v>
      </c>
      <c r="G778" s="3">
        <v>0</v>
      </c>
      <c r="H778" s="3">
        <v>1131</v>
      </c>
      <c r="I778" s="6">
        <v>3732300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700000</v>
      </c>
      <c r="S778" s="3">
        <v>200000</v>
      </c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</row>
    <row r="779" spans="1:256" s="33" customFormat="1" ht="19.5" customHeight="1">
      <c r="A779" s="41" t="s">
        <v>1571</v>
      </c>
      <c r="B779" s="52" t="s">
        <v>901</v>
      </c>
      <c r="C779" s="41"/>
      <c r="D779" s="2">
        <f t="shared" si="138"/>
        <v>32169885.86</v>
      </c>
      <c r="E779" s="3">
        <v>11034185.61</v>
      </c>
      <c r="F779" s="19">
        <v>0</v>
      </c>
      <c r="G779" s="3">
        <v>0</v>
      </c>
      <c r="H779" s="6">
        <v>1234</v>
      </c>
      <c r="I779" s="6">
        <v>6540200</v>
      </c>
      <c r="J779" s="3">
        <v>0</v>
      </c>
      <c r="K779" s="3">
        <v>0</v>
      </c>
      <c r="L779" s="3">
        <v>2974.05</v>
      </c>
      <c r="M779" s="3">
        <v>7747400.25</v>
      </c>
      <c r="N779" s="3">
        <v>0</v>
      </c>
      <c r="O779" s="3">
        <v>0</v>
      </c>
      <c r="P779" s="3">
        <v>5948100</v>
      </c>
      <c r="Q779" s="3">
        <v>0</v>
      </c>
      <c r="R779" s="3">
        <v>700000</v>
      </c>
      <c r="S779" s="3">
        <v>200000</v>
      </c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</row>
    <row r="780" spans="1:19" ht="19.5" customHeight="1">
      <c r="A780" s="41" t="s">
        <v>1572</v>
      </c>
      <c r="B780" s="39" t="s">
        <v>760</v>
      </c>
      <c r="C780" s="1"/>
      <c r="D780" s="2">
        <f t="shared" si="138"/>
        <v>2447600</v>
      </c>
      <c r="E780" s="3">
        <v>0</v>
      </c>
      <c r="F780" s="19">
        <v>0</v>
      </c>
      <c r="G780" s="3">
        <v>0</v>
      </c>
      <c r="H780" s="3">
        <v>292</v>
      </c>
      <c r="I780" s="9">
        <v>1547600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700000</v>
      </c>
      <c r="S780" s="3">
        <v>200000</v>
      </c>
    </row>
    <row r="781" spans="1:19" ht="19.5" customHeight="1">
      <c r="A781" s="41" t="s">
        <v>1573</v>
      </c>
      <c r="B781" s="39" t="s">
        <v>761</v>
      </c>
      <c r="C781" s="1"/>
      <c r="D781" s="2">
        <f t="shared" si="138"/>
        <v>2437000</v>
      </c>
      <c r="E781" s="3">
        <v>0</v>
      </c>
      <c r="F781" s="19">
        <v>0</v>
      </c>
      <c r="G781" s="3">
        <v>0</v>
      </c>
      <c r="H781" s="3">
        <v>290</v>
      </c>
      <c r="I781" s="9">
        <v>1537000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700000</v>
      </c>
      <c r="S781" s="3">
        <v>200000</v>
      </c>
    </row>
    <row r="782" spans="1:256" ht="19.5" customHeight="1">
      <c r="A782" s="41" t="s">
        <v>1574</v>
      </c>
      <c r="B782" s="39" t="s">
        <v>762</v>
      </c>
      <c r="C782" s="1"/>
      <c r="D782" s="2">
        <f t="shared" si="138"/>
        <v>2452900</v>
      </c>
      <c r="E782" s="3">
        <v>0</v>
      </c>
      <c r="F782" s="19">
        <v>0</v>
      </c>
      <c r="G782" s="3">
        <v>0</v>
      </c>
      <c r="H782" s="3">
        <v>293</v>
      </c>
      <c r="I782" s="9">
        <v>1552900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700000</v>
      </c>
      <c r="S782" s="3">
        <v>200000</v>
      </c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  <c r="IV782" s="27"/>
    </row>
    <row r="783" spans="1:256" s="27" customFormat="1" ht="19.5" customHeight="1">
      <c r="A783" s="41" t="s">
        <v>1575</v>
      </c>
      <c r="B783" s="39" t="s">
        <v>763</v>
      </c>
      <c r="C783" s="1"/>
      <c r="D783" s="2">
        <f t="shared" si="138"/>
        <v>2452900</v>
      </c>
      <c r="E783" s="3">
        <v>0</v>
      </c>
      <c r="F783" s="19">
        <v>0</v>
      </c>
      <c r="G783" s="3">
        <v>0</v>
      </c>
      <c r="H783" s="3">
        <v>293</v>
      </c>
      <c r="I783" s="9">
        <v>1552900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700000</v>
      </c>
      <c r="S783" s="3">
        <v>200000</v>
      </c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</row>
    <row r="784" spans="1:19" ht="19.5" customHeight="1">
      <c r="A784" s="41" t="s">
        <v>1576</v>
      </c>
      <c r="B784" s="39" t="s">
        <v>764</v>
      </c>
      <c r="C784" s="1"/>
      <c r="D784" s="2">
        <f t="shared" si="138"/>
        <v>2458200</v>
      </c>
      <c r="E784" s="3">
        <v>0</v>
      </c>
      <c r="F784" s="19">
        <v>0</v>
      </c>
      <c r="G784" s="3">
        <v>0</v>
      </c>
      <c r="H784" s="3">
        <v>294</v>
      </c>
      <c r="I784" s="9">
        <v>1558200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700000</v>
      </c>
      <c r="S784" s="3">
        <v>200000</v>
      </c>
    </row>
    <row r="785" spans="1:256" ht="19.5" customHeight="1">
      <c r="A785" s="41" t="s">
        <v>1577</v>
      </c>
      <c r="B785" s="39" t="s">
        <v>765</v>
      </c>
      <c r="C785" s="1"/>
      <c r="D785" s="2">
        <f t="shared" si="138"/>
        <v>2442300</v>
      </c>
      <c r="E785" s="3">
        <v>0</v>
      </c>
      <c r="F785" s="19">
        <v>0</v>
      </c>
      <c r="G785" s="3">
        <v>0</v>
      </c>
      <c r="H785" s="3">
        <v>291</v>
      </c>
      <c r="I785" s="9">
        <v>1542300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700000</v>
      </c>
      <c r="S785" s="3">
        <v>200000</v>
      </c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  <c r="DP785" s="33"/>
      <c r="DQ785" s="33"/>
      <c r="DR785" s="33"/>
      <c r="DS785" s="33"/>
      <c r="DT785" s="33"/>
      <c r="DU785" s="33"/>
      <c r="DV785" s="33"/>
      <c r="DW785" s="33"/>
      <c r="DX785" s="33"/>
      <c r="DY785" s="33"/>
      <c r="DZ785" s="33"/>
      <c r="EA785" s="33"/>
      <c r="EB785" s="33"/>
      <c r="EC785" s="33"/>
      <c r="ED785" s="33"/>
      <c r="EE785" s="33"/>
      <c r="EF785" s="33"/>
      <c r="EG785" s="33"/>
      <c r="EH785" s="33"/>
      <c r="EI785" s="33"/>
      <c r="EJ785" s="33"/>
      <c r="EK785" s="33"/>
      <c r="EL785" s="33"/>
      <c r="EM785" s="33"/>
      <c r="EN785" s="33"/>
      <c r="EO785" s="33"/>
      <c r="EP785" s="33"/>
      <c r="EQ785" s="33"/>
      <c r="ER785" s="33"/>
      <c r="ES785" s="33"/>
      <c r="ET785" s="33"/>
      <c r="EU785" s="33"/>
      <c r="EV785" s="33"/>
      <c r="EW785" s="33"/>
      <c r="EX785" s="33"/>
      <c r="EY785" s="33"/>
      <c r="EZ785" s="33"/>
      <c r="FA785" s="33"/>
      <c r="FB785" s="33"/>
      <c r="FC785" s="33"/>
      <c r="FD785" s="33"/>
      <c r="FE785" s="33"/>
      <c r="FF785" s="33"/>
      <c r="FG785" s="33"/>
      <c r="FH785" s="33"/>
      <c r="FI785" s="33"/>
      <c r="FJ785" s="33"/>
      <c r="FK785" s="33"/>
      <c r="FL785" s="33"/>
      <c r="FM785" s="33"/>
      <c r="FN785" s="33"/>
      <c r="FO785" s="33"/>
      <c r="FP785" s="33"/>
      <c r="FQ785" s="33"/>
      <c r="FR785" s="33"/>
      <c r="FS785" s="33"/>
      <c r="FT785" s="33"/>
      <c r="FU785" s="33"/>
      <c r="FV785" s="33"/>
      <c r="FW785" s="33"/>
      <c r="FX785" s="33"/>
      <c r="FY785" s="33"/>
      <c r="FZ785" s="33"/>
      <c r="GA785" s="33"/>
      <c r="GB785" s="33"/>
      <c r="GC785" s="33"/>
      <c r="GD785" s="33"/>
      <c r="GE785" s="33"/>
      <c r="GF785" s="33"/>
      <c r="GG785" s="33"/>
      <c r="GH785" s="33"/>
      <c r="GI785" s="33"/>
      <c r="GJ785" s="33"/>
      <c r="GK785" s="33"/>
      <c r="GL785" s="33"/>
      <c r="GM785" s="33"/>
      <c r="GN785" s="33"/>
      <c r="GO785" s="33"/>
      <c r="GP785" s="33"/>
      <c r="GQ785" s="33"/>
      <c r="GR785" s="33"/>
      <c r="GS785" s="33"/>
      <c r="GT785" s="33"/>
      <c r="GU785" s="33"/>
      <c r="GV785" s="33"/>
      <c r="GW785" s="33"/>
      <c r="GX785" s="33"/>
      <c r="GY785" s="33"/>
      <c r="GZ785" s="33"/>
      <c r="HA785" s="33"/>
      <c r="HB785" s="33"/>
      <c r="HC785" s="33"/>
      <c r="HD785" s="33"/>
      <c r="HE785" s="33"/>
      <c r="HF785" s="33"/>
      <c r="HG785" s="33"/>
      <c r="HH785" s="33"/>
      <c r="HI785" s="33"/>
      <c r="HJ785" s="33"/>
      <c r="HK785" s="33"/>
      <c r="HL785" s="33"/>
      <c r="HM785" s="33"/>
      <c r="HN785" s="33"/>
      <c r="HO785" s="33"/>
      <c r="HP785" s="33"/>
      <c r="HQ785" s="33"/>
      <c r="HR785" s="33"/>
      <c r="HS785" s="33"/>
      <c r="HT785" s="33"/>
      <c r="HU785" s="33"/>
      <c r="HV785" s="33"/>
      <c r="HW785" s="33"/>
      <c r="HX785" s="33"/>
      <c r="HY785" s="33"/>
      <c r="HZ785" s="33"/>
      <c r="IA785" s="33"/>
      <c r="IB785" s="33"/>
      <c r="IC785" s="33"/>
      <c r="ID785" s="33"/>
      <c r="IE785" s="33"/>
      <c r="IF785" s="33"/>
      <c r="IG785" s="33"/>
      <c r="IH785" s="33"/>
      <c r="II785" s="33"/>
      <c r="IJ785" s="33"/>
      <c r="IK785" s="33"/>
      <c r="IL785" s="33"/>
      <c r="IM785" s="33"/>
      <c r="IN785" s="33"/>
      <c r="IO785" s="33"/>
      <c r="IP785" s="33"/>
      <c r="IQ785" s="33"/>
      <c r="IR785" s="33"/>
      <c r="IS785" s="33"/>
      <c r="IT785" s="33"/>
      <c r="IU785" s="33"/>
      <c r="IV785" s="33"/>
    </row>
    <row r="786" spans="1:256" ht="19.5" customHeight="1">
      <c r="A786" s="41" t="s">
        <v>1578</v>
      </c>
      <c r="B786" s="39" t="s">
        <v>766</v>
      </c>
      <c r="C786" s="1"/>
      <c r="D786" s="2">
        <f t="shared" si="138"/>
        <v>2431700</v>
      </c>
      <c r="E786" s="3">
        <v>0</v>
      </c>
      <c r="F786" s="19">
        <v>0</v>
      </c>
      <c r="G786" s="3">
        <v>0</v>
      </c>
      <c r="H786" s="3">
        <v>289</v>
      </c>
      <c r="I786" s="3">
        <v>1531700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700000</v>
      </c>
      <c r="S786" s="3">
        <v>200000</v>
      </c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  <c r="DB786" s="33"/>
      <c r="DC786" s="33"/>
      <c r="DD786" s="33"/>
      <c r="DE786" s="33"/>
      <c r="DF786" s="33"/>
      <c r="DG786" s="33"/>
      <c r="DH786" s="33"/>
      <c r="DI786" s="33"/>
      <c r="DJ786" s="33"/>
      <c r="DK786" s="33"/>
      <c r="DL786" s="33"/>
      <c r="DM786" s="33"/>
      <c r="DN786" s="33"/>
      <c r="DO786" s="33"/>
      <c r="DP786" s="33"/>
      <c r="DQ786" s="33"/>
      <c r="DR786" s="33"/>
      <c r="DS786" s="33"/>
      <c r="DT786" s="33"/>
      <c r="DU786" s="33"/>
      <c r="DV786" s="33"/>
      <c r="DW786" s="33"/>
      <c r="DX786" s="33"/>
      <c r="DY786" s="33"/>
      <c r="DZ786" s="33"/>
      <c r="EA786" s="33"/>
      <c r="EB786" s="33"/>
      <c r="EC786" s="33"/>
      <c r="ED786" s="33"/>
      <c r="EE786" s="33"/>
      <c r="EF786" s="33"/>
      <c r="EG786" s="33"/>
      <c r="EH786" s="33"/>
      <c r="EI786" s="33"/>
      <c r="EJ786" s="33"/>
      <c r="EK786" s="33"/>
      <c r="EL786" s="33"/>
      <c r="EM786" s="33"/>
      <c r="EN786" s="33"/>
      <c r="EO786" s="33"/>
      <c r="EP786" s="33"/>
      <c r="EQ786" s="33"/>
      <c r="ER786" s="33"/>
      <c r="ES786" s="33"/>
      <c r="ET786" s="33"/>
      <c r="EU786" s="33"/>
      <c r="EV786" s="33"/>
      <c r="EW786" s="33"/>
      <c r="EX786" s="33"/>
      <c r="EY786" s="33"/>
      <c r="EZ786" s="33"/>
      <c r="FA786" s="33"/>
      <c r="FB786" s="33"/>
      <c r="FC786" s="33"/>
      <c r="FD786" s="33"/>
      <c r="FE786" s="33"/>
      <c r="FF786" s="33"/>
      <c r="FG786" s="33"/>
      <c r="FH786" s="33"/>
      <c r="FI786" s="33"/>
      <c r="FJ786" s="33"/>
      <c r="FK786" s="33"/>
      <c r="FL786" s="33"/>
      <c r="FM786" s="33"/>
      <c r="FN786" s="33"/>
      <c r="FO786" s="33"/>
      <c r="FP786" s="33"/>
      <c r="FQ786" s="33"/>
      <c r="FR786" s="33"/>
      <c r="FS786" s="33"/>
      <c r="FT786" s="33"/>
      <c r="FU786" s="33"/>
      <c r="FV786" s="33"/>
      <c r="FW786" s="33"/>
      <c r="FX786" s="33"/>
      <c r="FY786" s="33"/>
      <c r="FZ786" s="33"/>
      <c r="GA786" s="33"/>
      <c r="GB786" s="33"/>
      <c r="GC786" s="33"/>
      <c r="GD786" s="33"/>
      <c r="GE786" s="33"/>
      <c r="GF786" s="33"/>
      <c r="GG786" s="33"/>
      <c r="GH786" s="33"/>
      <c r="GI786" s="33"/>
      <c r="GJ786" s="33"/>
      <c r="GK786" s="33"/>
      <c r="GL786" s="33"/>
      <c r="GM786" s="33"/>
      <c r="GN786" s="33"/>
      <c r="GO786" s="33"/>
      <c r="GP786" s="33"/>
      <c r="GQ786" s="33"/>
      <c r="GR786" s="33"/>
      <c r="GS786" s="33"/>
      <c r="GT786" s="33"/>
      <c r="GU786" s="33"/>
      <c r="GV786" s="33"/>
      <c r="GW786" s="33"/>
      <c r="GX786" s="33"/>
      <c r="GY786" s="33"/>
      <c r="GZ786" s="33"/>
      <c r="HA786" s="33"/>
      <c r="HB786" s="33"/>
      <c r="HC786" s="33"/>
      <c r="HD786" s="33"/>
      <c r="HE786" s="33"/>
      <c r="HF786" s="33"/>
      <c r="HG786" s="33"/>
      <c r="HH786" s="33"/>
      <c r="HI786" s="33"/>
      <c r="HJ786" s="33"/>
      <c r="HK786" s="33"/>
      <c r="HL786" s="33"/>
      <c r="HM786" s="33"/>
      <c r="HN786" s="33"/>
      <c r="HO786" s="33"/>
      <c r="HP786" s="33"/>
      <c r="HQ786" s="33"/>
      <c r="HR786" s="33"/>
      <c r="HS786" s="33"/>
      <c r="HT786" s="33"/>
      <c r="HU786" s="33"/>
      <c r="HV786" s="33"/>
      <c r="HW786" s="33"/>
      <c r="HX786" s="33"/>
      <c r="HY786" s="33"/>
      <c r="HZ786" s="33"/>
      <c r="IA786" s="33"/>
      <c r="IB786" s="33"/>
      <c r="IC786" s="33"/>
      <c r="ID786" s="33"/>
      <c r="IE786" s="33"/>
      <c r="IF786" s="33"/>
      <c r="IG786" s="33"/>
      <c r="IH786" s="33"/>
      <c r="II786" s="33"/>
      <c r="IJ786" s="33"/>
      <c r="IK786" s="33"/>
      <c r="IL786" s="33"/>
      <c r="IM786" s="33"/>
      <c r="IN786" s="33"/>
      <c r="IO786" s="33"/>
      <c r="IP786" s="33"/>
      <c r="IQ786" s="33"/>
      <c r="IR786" s="33"/>
      <c r="IS786" s="33"/>
      <c r="IT786" s="33"/>
      <c r="IU786" s="33"/>
      <c r="IV786" s="33"/>
    </row>
    <row r="787" spans="1:19" ht="19.5" customHeight="1">
      <c r="A787" s="41" t="s">
        <v>1579</v>
      </c>
      <c r="B787" s="39" t="s">
        <v>855</v>
      </c>
      <c r="C787" s="44"/>
      <c r="D787" s="2">
        <f t="shared" si="138"/>
        <v>4207200</v>
      </c>
      <c r="E787" s="3">
        <v>0</v>
      </c>
      <c r="F787" s="19">
        <v>0</v>
      </c>
      <c r="G787" s="3">
        <v>0</v>
      </c>
      <c r="H787" s="6">
        <v>624</v>
      </c>
      <c r="I787" s="6">
        <v>3307200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700000</v>
      </c>
      <c r="S787" s="3">
        <v>200000</v>
      </c>
    </row>
    <row r="788" spans="1:19" ht="19.5" customHeight="1">
      <c r="A788" s="41" t="s">
        <v>1580</v>
      </c>
      <c r="B788" s="39" t="s">
        <v>767</v>
      </c>
      <c r="C788" s="1"/>
      <c r="D788" s="2">
        <f t="shared" si="138"/>
        <v>2447600</v>
      </c>
      <c r="E788" s="3">
        <v>0</v>
      </c>
      <c r="F788" s="19">
        <v>0</v>
      </c>
      <c r="G788" s="3">
        <v>0</v>
      </c>
      <c r="H788" s="3">
        <v>292</v>
      </c>
      <c r="I788" s="9">
        <v>1547600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700000</v>
      </c>
      <c r="S788" s="3">
        <v>200000</v>
      </c>
    </row>
    <row r="789" spans="1:19" ht="19.5" customHeight="1">
      <c r="A789" s="41" t="s">
        <v>1581</v>
      </c>
      <c r="B789" s="39" t="s">
        <v>768</v>
      </c>
      <c r="C789" s="1"/>
      <c r="D789" s="2">
        <f t="shared" si="138"/>
        <v>2447600</v>
      </c>
      <c r="E789" s="3">
        <v>0</v>
      </c>
      <c r="F789" s="19">
        <v>0</v>
      </c>
      <c r="G789" s="3">
        <v>0</v>
      </c>
      <c r="H789" s="3">
        <v>292</v>
      </c>
      <c r="I789" s="9">
        <v>1547600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700000</v>
      </c>
      <c r="S789" s="3">
        <v>200000</v>
      </c>
    </row>
    <row r="790" spans="1:19" ht="19.5" customHeight="1">
      <c r="A790" s="41" t="s">
        <v>1582</v>
      </c>
      <c r="B790" s="39" t="s">
        <v>769</v>
      </c>
      <c r="C790" s="1"/>
      <c r="D790" s="2">
        <f t="shared" si="138"/>
        <v>4466900</v>
      </c>
      <c r="E790" s="3">
        <v>0</v>
      </c>
      <c r="F790" s="19">
        <v>0</v>
      </c>
      <c r="G790" s="3">
        <v>0</v>
      </c>
      <c r="H790" s="3">
        <v>673</v>
      </c>
      <c r="I790" s="9">
        <v>3566900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700000</v>
      </c>
      <c r="S790" s="3">
        <v>200000</v>
      </c>
    </row>
    <row r="791" spans="1:256" ht="19.5" customHeight="1">
      <c r="A791" s="41" t="s">
        <v>1583</v>
      </c>
      <c r="B791" s="39" t="s">
        <v>770</v>
      </c>
      <c r="C791" s="1"/>
      <c r="D791" s="2">
        <f t="shared" si="138"/>
        <v>2474100</v>
      </c>
      <c r="E791" s="3">
        <v>0</v>
      </c>
      <c r="F791" s="19">
        <v>0</v>
      </c>
      <c r="G791" s="3">
        <v>0</v>
      </c>
      <c r="H791" s="3">
        <v>297</v>
      </c>
      <c r="I791" s="9">
        <v>1574100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700000</v>
      </c>
      <c r="S791" s="3">
        <v>200000</v>
      </c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  <c r="IV791" s="27"/>
    </row>
    <row r="792" spans="1:19" ht="19.5" customHeight="1">
      <c r="A792" s="41" t="s">
        <v>1584</v>
      </c>
      <c r="B792" s="39" t="s">
        <v>856</v>
      </c>
      <c r="C792" s="41"/>
      <c r="D792" s="2">
        <f t="shared" si="138"/>
        <v>3724900</v>
      </c>
      <c r="E792" s="3">
        <v>0</v>
      </c>
      <c r="F792" s="19">
        <v>0</v>
      </c>
      <c r="G792" s="3">
        <v>0</v>
      </c>
      <c r="H792" s="6">
        <v>533</v>
      </c>
      <c r="I792" s="6">
        <v>2824900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700000</v>
      </c>
      <c r="S792" s="3">
        <v>200000</v>
      </c>
    </row>
    <row r="793" spans="1:19" ht="19.5" customHeight="1">
      <c r="A793" s="41" t="s">
        <v>1585</v>
      </c>
      <c r="B793" s="39" t="s">
        <v>771</v>
      </c>
      <c r="C793" s="1"/>
      <c r="D793" s="2">
        <f t="shared" si="138"/>
        <v>2209100</v>
      </c>
      <c r="E793" s="3">
        <v>0</v>
      </c>
      <c r="F793" s="19">
        <v>0</v>
      </c>
      <c r="G793" s="3">
        <v>0</v>
      </c>
      <c r="H793" s="3">
        <v>247</v>
      </c>
      <c r="I793" s="9">
        <v>1309100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700000</v>
      </c>
      <c r="S793" s="3">
        <v>200000</v>
      </c>
    </row>
    <row r="794" spans="1:19" ht="19.5" customHeight="1">
      <c r="A794" s="41" t="s">
        <v>1586</v>
      </c>
      <c r="B794" s="39" t="s">
        <v>772</v>
      </c>
      <c r="C794" s="1"/>
      <c r="D794" s="2">
        <f t="shared" si="138"/>
        <v>3555300</v>
      </c>
      <c r="E794" s="3">
        <v>0</v>
      </c>
      <c r="F794" s="19">
        <v>0</v>
      </c>
      <c r="G794" s="3">
        <v>0</v>
      </c>
      <c r="H794" s="3">
        <v>501</v>
      </c>
      <c r="I794" s="9">
        <v>2655300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700000</v>
      </c>
      <c r="S794" s="3">
        <v>200000</v>
      </c>
    </row>
    <row r="795" spans="1:19" ht="19.5" customHeight="1">
      <c r="A795" s="41" t="s">
        <v>1587</v>
      </c>
      <c r="B795" s="39" t="s">
        <v>773</v>
      </c>
      <c r="C795" s="1"/>
      <c r="D795" s="2">
        <f t="shared" si="138"/>
        <v>2970180</v>
      </c>
      <c r="E795" s="3">
        <v>0</v>
      </c>
      <c r="F795" s="19">
        <v>0</v>
      </c>
      <c r="G795" s="3">
        <v>0</v>
      </c>
      <c r="H795" s="3">
        <v>390.6</v>
      </c>
      <c r="I795" s="9">
        <v>2070180</v>
      </c>
      <c r="J795" s="3">
        <v>0</v>
      </c>
      <c r="K795" s="3">
        <v>0</v>
      </c>
      <c r="L795" s="6">
        <v>0</v>
      </c>
      <c r="M795" s="6">
        <v>0</v>
      </c>
      <c r="N795" s="3">
        <v>0</v>
      </c>
      <c r="O795" s="3">
        <v>0</v>
      </c>
      <c r="P795" s="6">
        <v>0</v>
      </c>
      <c r="Q795" s="3">
        <v>0</v>
      </c>
      <c r="R795" s="3">
        <v>700000</v>
      </c>
      <c r="S795" s="3">
        <v>200000</v>
      </c>
    </row>
    <row r="796" spans="1:19" ht="19.5" customHeight="1">
      <c r="A796" s="41" t="s">
        <v>1588</v>
      </c>
      <c r="B796" s="39" t="s">
        <v>774</v>
      </c>
      <c r="C796" s="1"/>
      <c r="D796" s="2">
        <f t="shared" si="138"/>
        <v>3659180</v>
      </c>
      <c r="E796" s="3">
        <v>0</v>
      </c>
      <c r="F796" s="19">
        <v>0</v>
      </c>
      <c r="G796" s="3">
        <v>0</v>
      </c>
      <c r="H796" s="3">
        <v>520.6</v>
      </c>
      <c r="I796" s="9">
        <v>2759180</v>
      </c>
      <c r="J796" s="3">
        <v>0</v>
      </c>
      <c r="K796" s="3">
        <v>0</v>
      </c>
      <c r="L796" s="6">
        <v>0</v>
      </c>
      <c r="M796" s="6">
        <v>0</v>
      </c>
      <c r="N796" s="3">
        <v>0</v>
      </c>
      <c r="O796" s="3">
        <v>0</v>
      </c>
      <c r="P796" s="6">
        <v>0</v>
      </c>
      <c r="Q796" s="3">
        <v>0</v>
      </c>
      <c r="R796" s="3">
        <v>700000</v>
      </c>
      <c r="S796" s="3">
        <v>200000</v>
      </c>
    </row>
    <row r="797" spans="1:19" ht="19.5" customHeight="1">
      <c r="A797" s="41" t="s">
        <v>1589</v>
      </c>
      <c r="B797" s="39" t="s">
        <v>775</v>
      </c>
      <c r="C797" s="1"/>
      <c r="D797" s="2">
        <f t="shared" si="138"/>
        <v>2452900</v>
      </c>
      <c r="E797" s="3">
        <v>0</v>
      </c>
      <c r="F797" s="19">
        <v>0</v>
      </c>
      <c r="G797" s="3">
        <v>0</v>
      </c>
      <c r="H797" s="3">
        <v>293</v>
      </c>
      <c r="I797" s="9">
        <v>1552900</v>
      </c>
      <c r="J797" s="3">
        <v>0</v>
      </c>
      <c r="K797" s="3">
        <v>0</v>
      </c>
      <c r="L797" s="6">
        <v>0</v>
      </c>
      <c r="M797" s="6">
        <v>0</v>
      </c>
      <c r="N797" s="3">
        <v>0</v>
      </c>
      <c r="O797" s="3">
        <v>0</v>
      </c>
      <c r="P797" s="6">
        <v>0</v>
      </c>
      <c r="Q797" s="3">
        <v>0</v>
      </c>
      <c r="R797" s="3">
        <v>700000</v>
      </c>
      <c r="S797" s="3">
        <v>200000</v>
      </c>
    </row>
    <row r="798" spans="1:19" ht="19.5" customHeight="1">
      <c r="A798" s="41" t="s">
        <v>1590</v>
      </c>
      <c r="B798" s="52" t="s">
        <v>898</v>
      </c>
      <c r="C798" s="41"/>
      <c r="D798" s="2">
        <f t="shared" si="138"/>
        <v>7291465.75</v>
      </c>
      <c r="E798" s="3">
        <v>1328175.75</v>
      </c>
      <c r="F798" s="19">
        <v>0</v>
      </c>
      <c r="G798" s="3">
        <v>0</v>
      </c>
      <c r="H798" s="6">
        <v>493.1</v>
      </c>
      <c r="I798" s="6">
        <v>2613430</v>
      </c>
      <c r="J798" s="3">
        <v>0</v>
      </c>
      <c r="K798" s="3">
        <v>0</v>
      </c>
      <c r="L798" s="3">
        <v>532</v>
      </c>
      <c r="M798" s="3">
        <v>1385860</v>
      </c>
      <c r="N798" s="3">
        <v>0</v>
      </c>
      <c r="O798" s="3">
        <v>0</v>
      </c>
      <c r="P798" s="3">
        <v>1064000</v>
      </c>
      <c r="Q798" s="3">
        <v>0</v>
      </c>
      <c r="R798" s="3">
        <v>700000</v>
      </c>
      <c r="S798" s="3">
        <v>200000</v>
      </c>
    </row>
    <row r="799" spans="1:19" ht="19.5" customHeight="1">
      <c r="A799" s="41" t="s">
        <v>1591</v>
      </c>
      <c r="B799" s="52" t="s">
        <v>857</v>
      </c>
      <c r="C799" s="41"/>
      <c r="D799" s="2">
        <f t="shared" si="138"/>
        <v>3821890</v>
      </c>
      <c r="E799" s="3">
        <v>0</v>
      </c>
      <c r="F799" s="19">
        <v>0</v>
      </c>
      <c r="G799" s="3">
        <v>0</v>
      </c>
      <c r="H799" s="3">
        <v>551.3</v>
      </c>
      <c r="I799" s="6">
        <v>2921890</v>
      </c>
      <c r="J799" s="3">
        <v>0</v>
      </c>
      <c r="K799" s="3">
        <v>0</v>
      </c>
      <c r="L799" s="6">
        <v>0</v>
      </c>
      <c r="M799" s="6">
        <v>0</v>
      </c>
      <c r="N799" s="3">
        <v>0</v>
      </c>
      <c r="O799" s="3">
        <v>0</v>
      </c>
      <c r="P799" s="6">
        <v>0</v>
      </c>
      <c r="Q799" s="3">
        <v>0</v>
      </c>
      <c r="R799" s="3">
        <v>700000</v>
      </c>
      <c r="S799" s="3">
        <v>200000</v>
      </c>
    </row>
    <row r="800" spans="1:19" ht="19.5" customHeight="1">
      <c r="A800" s="41" t="s">
        <v>1592</v>
      </c>
      <c r="B800" s="39" t="s">
        <v>858</v>
      </c>
      <c r="C800" s="41"/>
      <c r="D800" s="2">
        <f t="shared" si="138"/>
        <v>2516500</v>
      </c>
      <c r="E800" s="3">
        <v>0</v>
      </c>
      <c r="F800" s="19">
        <v>0</v>
      </c>
      <c r="G800" s="3">
        <v>0</v>
      </c>
      <c r="H800" s="3">
        <v>305</v>
      </c>
      <c r="I800" s="6">
        <v>1616500</v>
      </c>
      <c r="J800" s="3">
        <v>0</v>
      </c>
      <c r="K800" s="3">
        <v>0</v>
      </c>
      <c r="L800" s="6">
        <v>0</v>
      </c>
      <c r="M800" s="6">
        <v>0</v>
      </c>
      <c r="N800" s="3">
        <v>0</v>
      </c>
      <c r="O800" s="3">
        <v>0</v>
      </c>
      <c r="P800" s="6">
        <v>0</v>
      </c>
      <c r="Q800" s="3">
        <v>0</v>
      </c>
      <c r="R800" s="3">
        <v>700000</v>
      </c>
      <c r="S800" s="3">
        <v>200000</v>
      </c>
    </row>
    <row r="801" spans="1:19" ht="19.5" customHeight="1">
      <c r="A801" s="41" t="s">
        <v>1593</v>
      </c>
      <c r="B801" s="39" t="s">
        <v>859</v>
      </c>
      <c r="C801" s="41"/>
      <c r="D801" s="2">
        <f t="shared" si="138"/>
        <v>2264220</v>
      </c>
      <c r="E801" s="3">
        <v>0</v>
      </c>
      <c r="F801" s="19">
        <v>0</v>
      </c>
      <c r="G801" s="3">
        <v>0</v>
      </c>
      <c r="H801" s="3">
        <v>257.4</v>
      </c>
      <c r="I801" s="6">
        <v>1364220</v>
      </c>
      <c r="J801" s="3">
        <v>0</v>
      </c>
      <c r="K801" s="3">
        <v>0</v>
      </c>
      <c r="L801" s="6">
        <v>0</v>
      </c>
      <c r="M801" s="6">
        <v>0</v>
      </c>
      <c r="N801" s="3">
        <v>0</v>
      </c>
      <c r="O801" s="3">
        <v>0</v>
      </c>
      <c r="P801" s="6">
        <v>0</v>
      </c>
      <c r="Q801" s="3">
        <v>0</v>
      </c>
      <c r="R801" s="3">
        <v>700000</v>
      </c>
      <c r="S801" s="3">
        <v>200000</v>
      </c>
    </row>
    <row r="802" spans="1:19" ht="19.5" customHeight="1">
      <c r="A802" s="41" t="s">
        <v>1594</v>
      </c>
      <c r="B802" s="39" t="s">
        <v>860</v>
      </c>
      <c r="C802" s="41"/>
      <c r="D802" s="2">
        <f t="shared" si="138"/>
        <v>5212232</v>
      </c>
      <c r="E802" s="3">
        <v>1106712</v>
      </c>
      <c r="F802" s="19">
        <v>0</v>
      </c>
      <c r="G802" s="3">
        <v>0</v>
      </c>
      <c r="H802" s="3">
        <v>438</v>
      </c>
      <c r="I802" s="6">
        <v>2321400</v>
      </c>
      <c r="J802" s="3">
        <v>0</v>
      </c>
      <c r="K802" s="3">
        <v>0</v>
      </c>
      <c r="L802" s="3">
        <v>344</v>
      </c>
      <c r="M802" s="3">
        <v>896120</v>
      </c>
      <c r="N802" s="3">
        <v>0</v>
      </c>
      <c r="O802" s="3">
        <v>0</v>
      </c>
      <c r="P802" s="3">
        <v>688000</v>
      </c>
      <c r="Q802" s="3">
        <v>0</v>
      </c>
      <c r="R802" s="3">
        <v>0</v>
      </c>
      <c r="S802" s="3">
        <v>200000</v>
      </c>
    </row>
    <row r="803" spans="1:256" s="28" customFormat="1" ht="19.5" customHeight="1">
      <c r="A803" s="41" t="s">
        <v>1595</v>
      </c>
      <c r="B803" s="39" t="s">
        <v>776</v>
      </c>
      <c r="C803" s="1"/>
      <c r="D803" s="2">
        <f t="shared" si="138"/>
        <v>2266870</v>
      </c>
      <c r="E803" s="3">
        <v>0</v>
      </c>
      <c r="F803" s="19">
        <v>0</v>
      </c>
      <c r="G803" s="3">
        <v>0</v>
      </c>
      <c r="H803" s="3">
        <v>257.9</v>
      </c>
      <c r="I803" s="9">
        <v>1366870</v>
      </c>
      <c r="J803" s="3">
        <v>0</v>
      </c>
      <c r="K803" s="3">
        <v>0</v>
      </c>
      <c r="L803" s="6">
        <v>0</v>
      </c>
      <c r="M803" s="6">
        <v>0</v>
      </c>
      <c r="N803" s="3">
        <v>0</v>
      </c>
      <c r="O803" s="3">
        <v>0</v>
      </c>
      <c r="P803" s="6">
        <v>0</v>
      </c>
      <c r="Q803" s="3">
        <v>0</v>
      </c>
      <c r="R803" s="3">
        <v>700000</v>
      </c>
      <c r="S803" s="3">
        <v>200000</v>
      </c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</row>
    <row r="804" spans="1:19" ht="19.5" customHeight="1">
      <c r="A804" s="41" t="s">
        <v>1596</v>
      </c>
      <c r="B804" s="39" t="s">
        <v>777</v>
      </c>
      <c r="C804" s="1"/>
      <c r="D804" s="2">
        <f t="shared" si="138"/>
        <v>2256800</v>
      </c>
      <c r="E804" s="3">
        <v>0</v>
      </c>
      <c r="F804" s="19">
        <v>0</v>
      </c>
      <c r="G804" s="3">
        <v>0</v>
      </c>
      <c r="H804" s="3">
        <v>256</v>
      </c>
      <c r="I804" s="9">
        <v>1356800</v>
      </c>
      <c r="J804" s="3">
        <v>0</v>
      </c>
      <c r="K804" s="3">
        <v>0</v>
      </c>
      <c r="L804" s="6">
        <v>0</v>
      </c>
      <c r="M804" s="6">
        <v>0</v>
      </c>
      <c r="N804" s="3">
        <v>0</v>
      </c>
      <c r="O804" s="3">
        <v>0</v>
      </c>
      <c r="P804" s="6">
        <v>0</v>
      </c>
      <c r="Q804" s="3">
        <v>0</v>
      </c>
      <c r="R804" s="3">
        <v>700000</v>
      </c>
      <c r="S804" s="3">
        <v>200000</v>
      </c>
    </row>
    <row r="805" spans="1:19" ht="19.5" customHeight="1">
      <c r="A805" s="41" t="s">
        <v>1597</v>
      </c>
      <c r="B805" s="52" t="s">
        <v>861</v>
      </c>
      <c r="C805" s="41"/>
      <c r="D805" s="2">
        <f t="shared" si="138"/>
        <v>3497000</v>
      </c>
      <c r="E805" s="3">
        <v>0</v>
      </c>
      <c r="F805" s="19">
        <v>0</v>
      </c>
      <c r="G805" s="3">
        <v>0</v>
      </c>
      <c r="H805" s="3">
        <v>490</v>
      </c>
      <c r="I805" s="6">
        <v>2597000</v>
      </c>
      <c r="J805" s="3">
        <v>0</v>
      </c>
      <c r="K805" s="3">
        <v>0</v>
      </c>
      <c r="L805" s="6">
        <v>0</v>
      </c>
      <c r="M805" s="6">
        <v>0</v>
      </c>
      <c r="N805" s="3">
        <v>0</v>
      </c>
      <c r="O805" s="3">
        <v>0</v>
      </c>
      <c r="P805" s="6">
        <v>0</v>
      </c>
      <c r="Q805" s="3">
        <v>0</v>
      </c>
      <c r="R805" s="3">
        <v>700000</v>
      </c>
      <c r="S805" s="3">
        <v>200000</v>
      </c>
    </row>
    <row r="806" spans="1:19" ht="19.5" customHeight="1">
      <c r="A806" s="41" t="s">
        <v>1598</v>
      </c>
      <c r="B806" s="39" t="s">
        <v>778</v>
      </c>
      <c r="C806" s="3"/>
      <c r="D806" s="2">
        <f t="shared" si="138"/>
        <v>3676670</v>
      </c>
      <c r="E806" s="3">
        <v>0</v>
      </c>
      <c r="F806" s="19">
        <v>0</v>
      </c>
      <c r="G806" s="3">
        <v>0</v>
      </c>
      <c r="H806" s="3">
        <v>523.9</v>
      </c>
      <c r="I806" s="9">
        <v>2776670</v>
      </c>
      <c r="J806" s="3">
        <v>0</v>
      </c>
      <c r="K806" s="3">
        <v>0</v>
      </c>
      <c r="L806" s="6">
        <v>0</v>
      </c>
      <c r="M806" s="6">
        <v>0</v>
      </c>
      <c r="N806" s="3">
        <v>0</v>
      </c>
      <c r="O806" s="3">
        <v>0</v>
      </c>
      <c r="P806" s="6">
        <v>0</v>
      </c>
      <c r="Q806" s="3">
        <v>0</v>
      </c>
      <c r="R806" s="3">
        <v>700000</v>
      </c>
      <c r="S806" s="3">
        <v>200000</v>
      </c>
    </row>
    <row r="807" spans="1:19" ht="19.5" customHeight="1">
      <c r="A807" s="41" t="s">
        <v>1599</v>
      </c>
      <c r="B807" s="39" t="s">
        <v>862</v>
      </c>
      <c r="C807" s="41"/>
      <c r="D807" s="2">
        <f t="shared" si="138"/>
        <v>3926300</v>
      </c>
      <c r="E807" s="3">
        <v>0</v>
      </c>
      <c r="F807" s="19">
        <v>0</v>
      </c>
      <c r="G807" s="3">
        <v>0</v>
      </c>
      <c r="H807" s="3">
        <v>571</v>
      </c>
      <c r="I807" s="3">
        <v>3026300</v>
      </c>
      <c r="J807" s="3">
        <v>0</v>
      </c>
      <c r="K807" s="3">
        <v>0</v>
      </c>
      <c r="L807" s="6">
        <v>0</v>
      </c>
      <c r="M807" s="6">
        <v>0</v>
      </c>
      <c r="N807" s="3">
        <v>0</v>
      </c>
      <c r="O807" s="3">
        <v>0</v>
      </c>
      <c r="P807" s="6">
        <v>0</v>
      </c>
      <c r="Q807" s="3">
        <v>0</v>
      </c>
      <c r="R807" s="3">
        <v>700000</v>
      </c>
      <c r="S807" s="3">
        <v>200000</v>
      </c>
    </row>
    <row r="808" spans="1:256" s="23" customFormat="1" ht="19.5" customHeight="1">
      <c r="A808" s="41" t="s">
        <v>1600</v>
      </c>
      <c r="B808" s="39" t="s">
        <v>779</v>
      </c>
      <c r="C808" s="3"/>
      <c r="D808" s="2">
        <f t="shared" si="138"/>
        <v>3544170</v>
      </c>
      <c r="E808" s="3">
        <v>0</v>
      </c>
      <c r="F808" s="19">
        <v>0</v>
      </c>
      <c r="G808" s="3">
        <v>0</v>
      </c>
      <c r="H808" s="3">
        <v>498.9</v>
      </c>
      <c r="I808" s="9">
        <v>2644170</v>
      </c>
      <c r="J808" s="3">
        <v>0</v>
      </c>
      <c r="K808" s="3">
        <v>0</v>
      </c>
      <c r="L808" s="6">
        <v>0</v>
      </c>
      <c r="M808" s="6">
        <v>0</v>
      </c>
      <c r="N808" s="3">
        <v>0</v>
      </c>
      <c r="O808" s="3">
        <v>0</v>
      </c>
      <c r="P808" s="6">
        <v>0</v>
      </c>
      <c r="Q808" s="3">
        <v>0</v>
      </c>
      <c r="R808" s="3">
        <v>700000</v>
      </c>
      <c r="S808" s="3">
        <v>200000</v>
      </c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</row>
    <row r="809" spans="1:19" ht="19.5" customHeight="1">
      <c r="A809" s="41" t="s">
        <v>1601</v>
      </c>
      <c r="B809" s="39" t="s">
        <v>780</v>
      </c>
      <c r="C809" s="3"/>
      <c r="D809" s="2">
        <f t="shared" si="138"/>
        <v>3544170</v>
      </c>
      <c r="E809" s="3">
        <v>0</v>
      </c>
      <c r="F809" s="19">
        <v>0</v>
      </c>
      <c r="G809" s="3">
        <v>0</v>
      </c>
      <c r="H809" s="3">
        <v>498.9</v>
      </c>
      <c r="I809" s="9">
        <v>2644170</v>
      </c>
      <c r="J809" s="3">
        <v>0</v>
      </c>
      <c r="K809" s="3">
        <v>0</v>
      </c>
      <c r="L809" s="6">
        <v>0</v>
      </c>
      <c r="M809" s="6">
        <v>0</v>
      </c>
      <c r="N809" s="3">
        <v>0</v>
      </c>
      <c r="O809" s="3">
        <v>0</v>
      </c>
      <c r="P809" s="6">
        <v>0</v>
      </c>
      <c r="Q809" s="3">
        <v>0</v>
      </c>
      <c r="R809" s="3">
        <v>700000</v>
      </c>
      <c r="S809" s="3">
        <v>200000</v>
      </c>
    </row>
    <row r="810" spans="1:19" ht="19.5" customHeight="1">
      <c r="A810" s="41" t="s">
        <v>1602</v>
      </c>
      <c r="B810" s="39" t="s">
        <v>863</v>
      </c>
      <c r="C810" s="41"/>
      <c r="D810" s="2">
        <f aca="true" t="shared" si="139" ref="D810:D872">SUM(E810,G810,I810,K810,M810,O810,P810,Q810,R810,S810)</f>
        <v>6412000</v>
      </c>
      <c r="E810" s="3">
        <v>0</v>
      </c>
      <c r="F810" s="19">
        <v>0</v>
      </c>
      <c r="G810" s="3">
        <v>0</v>
      </c>
      <c r="H810" s="3">
        <v>1040</v>
      </c>
      <c r="I810" s="3">
        <v>5512000</v>
      </c>
      <c r="J810" s="3">
        <v>0</v>
      </c>
      <c r="K810" s="3">
        <v>0</v>
      </c>
      <c r="L810" s="6">
        <v>0</v>
      </c>
      <c r="M810" s="6">
        <v>0</v>
      </c>
      <c r="N810" s="3">
        <v>0</v>
      </c>
      <c r="O810" s="3">
        <v>0</v>
      </c>
      <c r="P810" s="6">
        <v>0</v>
      </c>
      <c r="Q810" s="3">
        <v>0</v>
      </c>
      <c r="R810" s="3">
        <v>700000</v>
      </c>
      <c r="S810" s="3">
        <v>200000</v>
      </c>
    </row>
    <row r="811" spans="1:19" ht="19.5" customHeight="1">
      <c r="A811" s="41" t="s">
        <v>1603</v>
      </c>
      <c r="B811" s="52" t="s">
        <v>864</v>
      </c>
      <c r="C811" s="41"/>
      <c r="D811" s="2">
        <f t="shared" si="139"/>
        <v>4371500</v>
      </c>
      <c r="E811" s="3">
        <v>0</v>
      </c>
      <c r="F811" s="19">
        <v>0</v>
      </c>
      <c r="G811" s="3">
        <v>0</v>
      </c>
      <c r="H811" s="6">
        <v>655</v>
      </c>
      <c r="I811" s="3">
        <v>3471500</v>
      </c>
      <c r="J811" s="3">
        <v>0</v>
      </c>
      <c r="K811" s="3">
        <v>0</v>
      </c>
      <c r="L811" s="6">
        <v>0</v>
      </c>
      <c r="M811" s="6">
        <v>0</v>
      </c>
      <c r="N811" s="3">
        <v>0</v>
      </c>
      <c r="O811" s="3">
        <v>0</v>
      </c>
      <c r="P811" s="6">
        <v>0</v>
      </c>
      <c r="Q811" s="3">
        <v>0</v>
      </c>
      <c r="R811" s="3">
        <v>700000</v>
      </c>
      <c r="S811" s="3">
        <v>200000</v>
      </c>
    </row>
    <row r="812" spans="1:19" ht="19.5" customHeight="1">
      <c r="A812" s="41" t="s">
        <v>1604</v>
      </c>
      <c r="B812" s="52" t="s">
        <v>865</v>
      </c>
      <c r="C812" s="41"/>
      <c r="D812" s="2">
        <f t="shared" si="139"/>
        <v>4148900</v>
      </c>
      <c r="E812" s="3">
        <v>0</v>
      </c>
      <c r="F812" s="19">
        <v>0</v>
      </c>
      <c r="G812" s="3">
        <v>0</v>
      </c>
      <c r="H812" s="6">
        <v>613</v>
      </c>
      <c r="I812" s="6">
        <v>3248900</v>
      </c>
      <c r="J812" s="3">
        <v>0</v>
      </c>
      <c r="K812" s="3">
        <v>0</v>
      </c>
      <c r="L812" s="6">
        <v>0</v>
      </c>
      <c r="M812" s="6">
        <v>0</v>
      </c>
      <c r="N812" s="3">
        <v>0</v>
      </c>
      <c r="O812" s="3">
        <v>0</v>
      </c>
      <c r="P812" s="6">
        <v>0</v>
      </c>
      <c r="Q812" s="3">
        <v>0</v>
      </c>
      <c r="R812" s="3">
        <v>700000</v>
      </c>
      <c r="S812" s="3">
        <v>200000</v>
      </c>
    </row>
    <row r="813" spans="1:19" ht="19.5" customHeight="1">
      <c r="A813" s="41" t="s">
        <v>1605</v>
      </c>
      <c r="B813" s="39" t="s">
        <v>781</v>
      </c>
      <c r="C813" s="1"/>
      <c r="D813" s="2">
        <f t="shared" si="139"/>
        <v>2389300</v>
      </c>
      <c r="E813" s="3">
        <v>0</v>
      </c>
      <c r="F813" s="19">
        <v>0</v>
      </c>
      <c r="G813" s="3">
        <v>0</v>
      </c>
      <c r="H813" s="3">
        <v>281</v>
      </c>
      <c r="I813" s="3">
        <v>1489300</v>
      </c>
      <c r="J813" s="3">
        <v>0</v>
      </c>
      <c r="K813" s="3">
        <v>0</v>
      </c>
      <c r="L813" s="6">
        <v>0</v>
      </c>
      <c r="M813" s="6">
        <v>0</v>
      </c>
      <c r="N813" s="3">
        <v>0</v>
      </c>
      <c r="O813" s="3">
        <v>0</v>
      </c>
      <c r="P813" s="6">
        <v>0</v>
      </c>
      <c r="Q813" s="3">
        <v>0</v>
      </c>
      <c r="R813" s="3">
        <v>700000</v>
      </c>
      <c r="S813" s="3">
        <v>200000</v>
      </c>
    </row>
    <row r="814" spans="1:19" ht="19.5" customHeight="1">
      <c r="A814" s="41" t="s">
        <v>1606</v>
      </c>
      <c r="B814" s="52" t="s">
        <v>782</v>
      </c>
      <c r="C814" s="44"/>
      <c r="D814" s="2">
        <f t="shared" si="139"/>
        <v>6637780</v>
      </c>
      <c r="E814" s="3">
        <v>0</v>
      </c>
      <c r="F814" s="19">
        <v>0</v>
      </c>
      <c r="G814" s="3">
        <v>0</v>
      </c>
      <c r="H814" s="6">
        <v>1082.6</v>
      </c>
      <c r="I814" s="6">
        <v>5737780</v>
      </c>
      <c r="J814" s="3">
        <v>0</v>
      </c>
      <c r="K814" s="3">
        <v>0</v>
      </c>
      <c r="L814" s="6">
        <v>0</v>
      </c>
      <c r="M814" s="6">
        <v>0</v>
      </c>
      <c r="N814" s="3">
        <v>0</v>
      </c>
      <c r="O814" s="3">
        <v>0</v>
      </c>
      <c r="P814" s="6">
        <v>0</v>
      </c>
      <c r="Q814" s="3">
        <v>0</v>
      </c>
      <c r="R814" s="3">
        <v>700000</v>
      </c>
      <c r="S814" s="3">
        <v>200000</v>
      </c>
    </row>
    <row r="815" spans="1:256" s="27" customFormat="1" ht="19.5" customHeight="1">
      <c r="A815" s="41" t="s">
        <v>1607</v>
      </c>
      <c r="B815" s="39" t="s">
        <v>866</v>
      </c>
      <c r="C815" s="41"/>
      <c r="D815" s="2">
        <f t="shared" si="139"/>
        <v>6636720</v>
      </c>
      <c r="E815" s="3">
        <v>0</v>
      </c>
      <c r="F815" s="19">
        <v>0</v>
      </c>
      <c r="G815" s="3">
        <v>0</v>
      </c>
      <c r="H815" s="6">
        <v>1082.4</v>
      </c>
      <c r="I815" s="6">
        <v>5736720</v>
      </c>
      <c r="J815" s="3">
        <v>0</v>
      </c>
      <c r="K815" s="3">
        <v>0</v>
      </c>
      <c r="L815" s="6">
        <v>0</v>
      </c>
      <c r="M815" s="6">
        <v>0</v>
      </c>
      <c r="N815" s="3">
        <v>0</v>
      </c>
      <c r="O815" s="3">
        <v>0</v>
      </c>
      <c r="P815" s="6">
        <v>0</v>
      </c>
      <c r="Q815" s="3">
        <v>0</v>
      </c>
      <c r="R815" s="3">
        <v>700000</v>
      </c>
      <c r="S815" s="3">
        <v>200000</v>
      </c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</row>
    <row r="816" spans="1:19" ht="19.5" customHeight="1">
      <c r="A816" s="41" t="s">
        <v>1608</v>
      </c>
      <c r="B816" s="39" t="s">
        <v>867</v>
      </c>
      <c r="C816" s="41"/>
      <c r="D816" s="2">
        <f t="shared" si="139"/>
        <v>3444000</v>
      </c>
      <c r="E816" s="3">
        <v>0</v>
      </c>
      <c r="F816" s="19">
        <v>0</v>
      </c>
      <c r="G816" s="3">
        <v>0</v>
      </c>
      <c r="H816" s="6">
        <v>480</v>
      </c>
      <c r="I816" s="6">
        <v>2544000</v>
      </c>
      <c r="J816" s="3">
        <v>0</v>
      </c>
      <c r="K816" s="3">
        <v>0</v>
      </c>
      <c r="L816" s="6">
        <v>0</v>
      </c>
      <c r="M816" s="6">
        <v>0</v>
      </c>
      <c r="N816" s="3">
        <v>0</v>
      </c>
      <c r="O816" s="3">
        <v>0</v>
      </c>
      <c r="P816" s="6">
        <v>0</v>
      </c>
      <c r="Q816" s="3">
        <v>0</v>
      </c>
      <c r="R816" s="3">
        <v>700000</v>
      </c>
      <c r="S816" s="3">
        <v>200000</v>
      </c>
    </row>
    <row r="817" spans="1:19" ht="19.5" customHeight="1">
      <c r="A817" s="41" t="s">
        <v>1609</v>
      </c>
      <c r="B817" s="39" t="s">
        <v>868</v>
      </c>
      <c r="C817" s="41"/>
      <c r="D817" s="2">
        <f t="shared" si="139"/>
        <v>3745570</v>
      </c>
      <c r="E817" s="3">
        <v>0</v>
      </c>
      <c r="F817" s="19">
        <v>0</v>
      </c>
      <c r="G817" s="3">
        <v>0</v>
      </c>
      <c r="H817" s="6">
        <v>536.9</v>
      </c>
      <c r="I817" s="6">
        <v>2845570</v>
      </c>
      <c r="J817" s="3">
        <v>0</v>
      </c>
      <c r="K817" s="3">
        <v>0</v>
      </c>
      <c r="L817" s="6">
        <v>0</v>
      </c>
      <c r="M817" s="6">
        <v>0</v>
      </c>
      <c r="N817" s="3">
        <v>0</v>
      </c>
      <c r="O817" s="3">
        <v>0</v>
      </c>
      <c r="P817" s="6">
        <v>0</v>
      </c>
      <c r="Q817" s="3">
        <v>0</v>
      </c>
      <c r="R817" s="3">
        <v>700000</v>
      </c>
      <c r="S817" s="3">
        <v>200000</v>
      </c>
    </row>
    <row r="818" spans="1:19" ht="19.5" customHeight="1">
      <c r="A818" s="41" t="s">
        <v>1610</v>
      </c>
      <c r="B818" s="39" t="s">
        <v>783</v>
      </c>
      <c r="C818" s="1"/>
      <c r="D818" s="2">
        <f t="shared" si="139"/>
        <v>3834610</v>
      </c>
      <c r="E818" s="3">
        <v>0</v>
      </c>
      <c r="F818" s="19">
        <v>0</v>
      </c>
      <c r="G818" s="3">
        <v>0</v>
      </c>
      <c r="H818" s="3">
        <v>553.7</v>
      </c>
      <c r="I818" s="9">
        <v>2934610</v>
      </c>
      <c r="J818" s="3">
        <v>0</v>
      </c>
      <c r="K818" s="3">
        <v>0</v>
      </c>
      <c r="L818" s="6">
        <v>0</v>
      </c>
      <c r="M818" s="6">
        <v>0</v>
      </c>
      <c r="N818" s="3">
        <v>0</v>
      </c>
      <c r="O818" s="3">
        <v>0</v>
      </c>
      <c r="P818" s="6">
        <v>0</v>
      </c>
      <c r="Q818" s="3">
        <v>0</v>
      </c>
      <c r="R818" s="3">
        <v>700000</v>
      </c>
      <c r="S818" s="3">
        <v>200000</v>
      </c>
    </row>
    <row r="819" spans="1:19" ht="19.5" customHeight="1">
      <c r="A819" s="41" t="s">
        <v>1611</v>
      </c>
      <c r="B819" s="39" t="s">
        <v>784</v>
      </c>
      <c r="C819" s="1"/>
      <c r="D819" s="2">
        <f t="shared" si="139"/>
        <v>3444000</v>
      </c>
      <c r="E819" s="3">
        <v>0</v>
      </c>
      <c r="F819" s="19">
        <v>0</v>
      </c>
      <c r="G819" s="3">
        <v>0</v>
      </c>
      <c r="H819" s="3">
        <v>480</v>
      </c>
      <c r="I819" s="3">
        <v>2544000</v>
      </c>
      <c r="J819" s="3">
        <v>0</v>
      </c>
      <c r="K819" s="3">
        <v>0</v>
      </c>
      <c r="L819" s="6">
        <v>0</v>
      </c>
      <c r="M819" s="6">
        <v>0</v>
      </c>
      <c r="N819" s="3">
        <v>0</v>
      </c>
      <c r="O819" s="3">
        <v>0</v>
      </c>
      <c r="P819" s="6">
        <v>0</v>
      </c>
      <c r="Q819" s="3">
        <v>0</v>
      </c>
      <c r="R819" s="3">
        <v>700000</v>
      </c>
      <c r="S819" s="3">
        <v>200000</v>
      </c>
    </row>
    <row r="820" spans="1:19" ht="19.5" customHeight="1">
      <c r="A820" s="41" t="s">
        <v>1612</v>
      </c>
      <c r="B820" s="39" t="s">
        <v>785</v>
      </c>
      <c r="C820" s="44"/>
      <c r="D820" s="2">
        <f t="shared" si="139"/>
        <v>5246000</v>
      </c>
      <c r="E820" s="3">
        <v>0</v>
      </c>
      <c r="F820" s="19">
        <v>0</v>
      </c>
      <c r="G820" s="3">
        <v>0</v>
      </c>
      <c r="H820" s="6">
        <v>820</v>
      </c>
      <c r="I820" s="6">
        <v>4346000</v>
      </c>
      <c r="J820" s="3">
        <v>0</v>
      </c>
      <c r="K820" s="3">
        <v>0</v>
      </c>
      <c r="L820" s="6">
        <v>0</v>
      </c>
      <c r="M820" s="6">
        <v>0</v>
      </c>
      <c r="N820" s="3">
        <v>0</v>
      </c>
      <c r="O820" s="3">
        <v>0</v>
      </c>
      <c r="P820" s="6">
        <v>0</v>
      </c>
      <c r="Q820" s="3">
        <v>0</v>
      </c>
      <c r="R820" s="3">
        <v>700000</v>
      </c>
      <c r="S820" s="3">
        <v>200000</v>
      </c>
    </row>
    <row r="821" spans="1:19" ht="19.5" customHeight="1">
      <c r="A821" s="41" t="s">
        <v>1613</v>
      </c>
      <c r="B821" s="39" t="s">
        <v>786</v>
      </c>
      <c r="C821" s="1"/>
      <c r="D821" s="2">
        <f t="shared" si="139"/>
        <v>3788500</v>
      </c>
      <c r="E821" s="3">
        <v>0</v>
      </c>
      <c r="F821" s="19">
        <v>0</v>
      </c>
      <c r="G821" s="3">
        <v>0</v>
      </c>
      <c r="H821" s="3">
        <v>545</v>
      </c>
      <c r="I821" s="3">
        <v>2888500</v>
      </c>
      <c r="J821" s="3">
        <v>0</v>
      </c>
      <c r="K821" s="3">
        <v>0</v>
      </c>
      <c r="L821" s="6">
        <v>0</v>
      </c>
      <c r="M821" s="6">
        <v>0</v>
      </c>
      <c r="N821" s="3">
        <v>0</v>
      </c>
      <c r="O821" s="3">
        <v>0</v>
      </c>
      <c r="P821" s="6">
        <v>0</v>
      </c>
      <c r="Q821" s="3">
        <v>0</v>
      </c>
      <c r="R821" s="3">
        <v>700000</v>
      </c>
      <c r="S821" s="3">
        <v>200000</v>
      </c>
    </row>
    <row r="822" spans="1:19" ht="19.5" customHeight="1">
      <c r="A822" s="41" t="s">
        <v>1614</v>
      </c>
      <c r="B822" s="39" t="s">
        <v>787</v>
      </c>
      <c r="C822" s="1"/>
      <c r="D822" s="2">
        <f t="shared" si="139"/>
        <v>3205500</v>
      </c>
      <c r="E822" s="3">
        <v>0</v>
      </c>
      <c r="F822" s="19">
        <v>0</v>
      </c>
      <c r="G822" s="3">
        <v>0</v>
      </c>
      <c r="H822" s="3">
        <v>435</v>
      </c>
      <c r="I822" s="3">
        <v>2305500</v>
      </c>
      <c r="J822" s="3">
        <v>0</v>
      </c>
      <c r="K822" s="3">
        <v>0</v>
      </c>
      <c r="L822" s="6">
        <v>0</v>
      </c>
      <c r="M822" s="6">
        <v>0</v>
      </c>
      <c r="N822" s="3">
        <v>0</v>
      </c>
      <c r="O822" s="3">
        <v>0</v>
      </c>
      <c r="P822" s="6">
        <v>0</v>
      </c>
      <c r="Q822" s="3">
        <v>0</v>
      </c>
      <c r="R822" s="3">
        <v>700000</v>
      </c>
      <c r="S822" s="3">
        <v>200000</v>
      </c>
    </row>
    <row r="823" spans="1:19" ht="19.5" customHeight="1">
      <c r="A823" s="41" t="s">
        <v>1615</v>
      </c>
      <c r="B823" s="39" t="s">
        <v>788</v>
      </c>
      <c r="C823" s="44"/>
      <c r="D823" s="2">
        <f t="shared" si="139"/>
        <v>4029120</v>
      </c>
      <c r="E823" s="3">
        <v>0</v>
      </c>
      <c r="F823" s="19">
        <v>0</v>
      </c>
      <c r="G823" s="3">
        <v>0</v>
      </c>
      <c r="H823" s="6">
        <v>590.4</v>
      </c>
      <c r="I823" s="6">
        <v>3129120</v>
      </c>
      <c r="J823" s="3">
        <v>0</v>
      </c>
      <c r="K823" s="3">
        <v>0</v>
      </c>
      <c r="L823" s="6">
        <v>0</v>
      </c>
      <c r="M823" s="6">
        <v>0</v>
      </c>
      <c r="N823" s="3">
        <v>0</v>
      </c>
      <c r="O823" s="3">
        <v>0</v>
      </c>
      <c r="P823" s="6">
        <v>0</v>
      </c>
      <c r="Q823" s="3">
        <v>0</v>
      </c>
      <c r="R823" s="3">
        <v>700000</v>
      </c>
      <c r="S823" s="3">
        <v>200000</v>
      </c>
    </row>
    <row r="824" spans="1:19" ht="19.5" customHeight="1">
      <c r="A824" s="41" t="s">
        <v>1616</v>
      </c>
      <c r="B824" s="39" t="s">
        <v>789</v>
      </c>
      <c r="C824" s="1"/>
      <c r="D824" s="2">
        <f t="shared" si="139"/>
        <v>3801750</v>
      </c>
      <c r="E824" s="3">
        <v>0</v>
      </c>
      <c r="F824" s="19">
        <v>0</v>
      </c>
      <c r="G824" s="3">
        <v>0</v>
      </c>
      <c r="H824" s="3">
        <v>547.5</v>
      </c>
      <c r="I824" s="3">
        <v>2901750</v>
      </c>
      <c r="J824" s="3">
        <v>0</v>
      </c>
      <c r="K824" s="3">
        <v>0</v>
      </c>
      <c r="L824" s="6">
        <v>0</v>
      </c>
      <c r="M824" s="6">
        <v>0</v>
      </c>
      <c r="N824" s="3">
        <v>0</v>
      </c>
      <c r="O824" s="3">
        <v>0</v>
      </c>
      <c r="P824" s="6">
        <v>0</v>
      </c>
      <c r="Q824" s="3">
        <v>0</v>
      </c>
      <c r="R824" s="3">
        <v>700000</v>
      </c>
      <c r="S824" s="3">
        <v>200000</v>
      </c>
    </row>
    <row r="825" spans="1:19" ht="19.5" customHeight="1">
      <c r="A825" s="41" t="s">
        <v>1617</v>
      </c>
      <c r="B825" s="39" t="s">
        <v>869</v>
      </c>
      <c r="C825" s="41"/>
      <c r="D825" s="2">
        <f t="shared" si="139"/>
        <v>4016400</v>
      </c>
      <c r="E825" s="3">
        <v>0</v>
      </c>
      <c r="F825" s="19">
        <v>0</v>
      </c>
      <c r="G825" s="3">
        <v>0</v>
      </c>
      <c r="H825" s="6">
        <v>588</v>
      </c>
      <c r="I825" s="6">
        <v>3116400</v>
      </c>
      <c r="J825" s="3">
        <v>0</v>
      </c>
      <c r="K825" s="3">
        <v>0</v>
      </c>
      <c r="L825" s="6">
        <v>0</v>
      </c>
      <c r="M825" s="6">
        <v>0</v>
      </c>
      <c r="N825" s="3">
        <v>0</v>
      </c>
      <c r="O825" s="3">
        <v>0</v>
      </c>
      <c r="P825" s="6">
        <v>0</v>
      </c>
      <c r="Q825" s="3">
        <v>0</v>
      </c>
      <c r="R825" s="3">
        <v>700000</v>
      </c>
      <c r="S825" s="3">
        <v>200000</v>
      </c>
    </row>
    <row r="826" spans="1:256" ht="19.5" customHeight="1">
      <c r="A826" s="41" t="s">
        <v>1618</v>
      </c>
      <c r="B826" s="39" t="s">
        <v>790</v>
      </c>
      <c r="C826" s="1"/>
      <c r="D826" s="2">
        <f t="shared" si="139"/>
        <v>24707360.6</v>
      </c>
      <c r="E826" s="3">
        <v>24507360.6</v>
      </c>
      <c r="F826" s="19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200000</v>
      </c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  <c r="CW826" s="28"/>
      <c r="CX826" s="28"/>
      <c r="CY826" s="28"/>
      <c r="CZ826" s="28"/>
      <c r="DA826" s="28"/>
      <c r="DB826" s="28"/>
      <c r="DC826" s="28"/>
      <c r="DD826" s="28"/>
      <c r="DE826" s="28"/>
      <c r="DF826" s="28"/>
      <c r="DG826" s="28"/>
      <c r="DH826" s="28"/>
      <c r="DI826" s="28"/>
      <c r="DJ826" s="28"/>
      <c r="DK826" s="28"/>
      <c r="DL826" s="28"/>
      <c r="DM826" s="28"/>
      <c r="DN826" s="28"/>
      <c r="DO826" s="28"/>
      <c r="DP826" s="28"/>
      <c r="DQ826" s="28"/>
      <c r="DR826" s="28"/>
      <c r="DS826" s="28"/>
      <c r="DT826" s="28"/>
      <c r="DU826" s="28"/>
      <c r="DV826" s="28"/>
      <c r="DW826" s="28"/>
      <c r="DX826" s="28"/>
      <c r="DY826" s="28"/>
      <c r="DZ826" s="28"/>
      <c r="EA826" s="28"/>
      <c r="EB826" s="28"/>
      <c r="EC826" s="28"/>
      <c r="ED826" s="28"/>
      <c r="EE826" s="28"/>
      <c r="EF826" s="28"/>
      <c r="EG826" s="28"/>
      <c r="EH826" s="28"/>
      <c r="EI826" s="28"/>
      <c r="EJ826" s="28"/>
      <c r="EK826" s="28"/>
      <c r="EL826" s="28"/>
      <c r="EM826" s="28"/>
      <c r="EN826" s="28"/>
      <c r="EO826" s="28"/>
      <c r="EP826" s="28"/>
      <c r="EQ826" s="28"/>
      <c r="ER826" s="28"/>
      <c r="ES826" s="28"/>
      <c r="ET826" s="28"/>
      <c r="EU826" s="28"/>
      <c r="EV826" s="28"/>
      <c r="EW826" s="28"/>
      <c r="EX826" s="28"/>
      <c r="EY826" s="28"/>
      <c r="EZ826" s="28"/>
      <c r="FA826" s="28"/>
      <c r="FB826" s="28"/>
      <c r="FC826" s="28"/>
      <c r="FD826" s="28"/>
      <c r="FE826" s="28"/>
      <c r="FF826" s="28"/>
      <c r="FG826" s="28"/>
      <c r="FH826" s="28"/>
      <c r="FI826" s="28"/>
      <c r="FJ826" s="28"/>
      <c r="FK826" s="28"/>
      <c r="FL826" s="28"/>
      <c r="FM826" s="28"/>
      <c r="FN826" s="28"/>
      <c r="FO826" s="28"/>
      <c r="FP826" s="28"/>
      <c r="FQ826" s="28"/>
      <c r="FR826" s="28"/>
      <c r="FS826" s="28"/>
      <c r="FT826" s="28"/>
      <c r="FU826" s="28"/>
      <c r="FV826" s="28"/>
      <c r="FW826" s="28"/>
      <c r="FX826" s="28"/>
      <c r="FY826" s="28"/>
      <c r="FZ826" s="28"/>
      <c r="GA826" s="28"/>
      <c r="GB826" s="28"/>
      <c r="GC826" s="28"/>
      <c r="GD826" s="28"/>
      <c r="GE826" s="28"/>
      <c r="GF826" s="28"/>
      <c r="GG826" s="28"/>
      <c r="GH826" s="28"/>
      <c r="GI826" s="28"/>
      <c r="GJ826" s="28"/>
      <c r="GK826" s="28"/>
      <c r="GL826" s="28"/>
      <c r="GM826" s="28"/>
      <c r="GN826" s="28"/>
      <c r="GO826" s="28"/>
      <c r="GP826" s="28"/>
      <c r="GQ826" s="28"/>
      <c r="GR826" s="28"/>
      <c r="GS826" s="28"/>
      <c r="GT826" s="28"/>
      <c r="GU826" s="28"/>
      <c r="GV826" s="28"/>
      <c r="GW826" s="28"/>
      <c r="GX826" s="28"/>
      <c r="GY826" s="28"/>
      <c r="GZ826" s="28"/>
      <c r="HA826" s="28"/>
      <c r="HB826" s="28"/>
      <c r="HC826" s="28"/>
      <c r="HD826" s="28"/>
      <c r="HE826" s="28"/>
      <c r="HF826" s="28"/>
      <c r="HG826" s="28"/>
      <c r="HH826" s="28"/>
      <c r="HI826" s="28"/>
      <c r="HJ826" s="28"/>
      <c r="HK826" s="28"/>
      <c r="HL826" s="28"/>
      <c r="HM826" s="28"/>
      <c r="HN826" s="28"/>
      <c r="HO826" s="28"/>
      <c r="HP826" s="28"/>
      <c r="HQ826" s="28"/>
      <c r="HR826" s="28"/>
      <c r="HS826" s="28"/>
      <c r="HT826" s="28"/>
      <c r="HU826" s="28"/>
      <c r="HV826" s="28"/>
      <c r="HW826" s="28"/>
      <c r="HX826" s="28"/>
      <c r="HY826" s="28"/>
      <c r="HZ826" s="28"/>
      <c r="IA826" s="28"/>
      <c r="IB826" s="28"/>
      <c r="IC826" s="28"/>
      <c r="ID826" s="28"/>
      <c r="IE826" s="28"/>
      <c r="IF826" s="28"/>
      <c r="IG826" s="28"/>
      <c r="IH826" s="28"/>
      <c r="II826" s="28"/>
      <c r="IJ826" s="28"/>
      <c r="IK826" s="28"/>
      <c r="IL826" s="28"/>
      <c r="IM826" s="28"/>
      <c r="IN826" s="28"/>
      <c r="IO826" s="28"/>
      <c r="IP826" s="28"/>
      <c r="IQ826" s="28"/>
      <c r="IR826" s="28"/>
      <c r="IS826" s="28"/>
      <c r="IT826" s="28"/>
      <c r="IU826" s="28"/>
      <c r="IV826" s="28"/>
    </row>
    <row r="827" spans="1:19" ht="19.5" customHeight="1">
      <c r="A827" s="41" t="s">
        <v>1619</v>
      </c>
      <c r="B827" s="39" t="s">
        <v>870</v>
      </c>
      <c r="C827" s="44"/>
      <c r="D827" s="2">
        <f t="shared" si="139"/>
        <v>5205158.22</v>
      </c>
      <c r="E827" s="6">
        <v>4305158.22</v>
      </c>
      <c r="F827" s="19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700000</v>
      </c>
      <c r="S827" s="3">
        <v>200000</v>
      </c>
    </row>
    <row r="828" spans="1:19" ht="19.5" customHeight="1">
      <c r="A828" s="41" t="s">
        <v>1620</v>
      </c>
      <c r="B828" s="39" t="s">
        <v>791</v>
      </c>
      <c r="C828" s="44"/>
      <c r="D828" s="2">
        <f t="shared" si="139"/>
        <v>2214400</v>
      </c>
      <c r="E828" s="6">
        <v>0</v>
      </c>
      <c r="F828" s="20">
        <v>0</v>
      </c>
      <c r="G828" s="6">
        <v>0</v>
      </c>
      <c r="H828" s="6">
        <v>248</v>
      </c>
      <c r="I828" s="6">
        <v>1314400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700000</v>
      </c>
      <c r="S828" s="3">
        <v>200000</v>
      </c>
    </row>
    <row r="829" spans="1:256" s="31" customFormat="1" ht="19.5" customHeight="1">
      <c r="A829" s="41" t="s">
        <v>1621</v>
      </c>
      <c r="B829" s="39" t="s">
        <v>792</v>
      </c>
      <c r="C829" s="1"/>
      <c r="D829" s="2">
        <f t="shared" si="139"/>
        <v>2256800</v>
      </c>
      <c r="E829" s="6">
        <v>0</v>
      </c>
      <c r="F829" s="20">
        <v>0</v>
      </c>
      <c r="G829" s="6">
        <v>0</v>
      </c>
      <c r="H829" s="3">
        <v>256</v>
      </c>
      <c r="I829" s="3">
        <v>1356800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700000</v>
      </c>
      <c r="S829" s="3">
        <v>200000</v>
      </c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</row>
    <row r="830" spans="1:19" ht="19.5" customHeight="1">
      <c r="A830" s="41" t="s">
        <v>1622</v>
      </c>
      <c r="B830" s="39" t="s">
        <v>793</v>
      </c>
      <c r="C830" s="1"/>
      <c r="D830" s="2">
        <f t="shared" si="139"/>
        <v>2183660</v>
      </c>
      <c r="E830" s="6">
        <v>0</v>
      </c>
      <c r="F830" s="20">
        <v>0</v>
      </c>
      <c r="G830" s="6">
        <v>0</v>
      </c>
      <c r="H830" s="3">
        <v>242.2</v>
      </c>
      <c r="I830" s="3">
        <v>1283660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700000</v>
      </c>
      <c r="S830" s="3">
        <v>200000</v>
      </c>
    </row>
    <row r="831" spans="1:19" ht="19.5" customHeight="1">
      <c r="A831" s="41" t="s">
        <v>1623</v>
      </c>
      <c r="B831" s="39" t="s">
        <v>871</v>
      </c>
      <c r="C831" s="41"/>
      <c r="D831" s="2">
        <f t="shared" si="139"/>
        <v>2278000</v>
      </c>
      <c r="E831" s="6">
        <v>0</v>
      </c>
      <c r="F831" s="20">
        <v>0</v>
      </c>
      <c r="G831" s="6">
        <v>0</v>
      </c>
      <c r="H831" s="3">
        <v>260</v>
      </c>
      <c r="I831" s="3">
        <v>1378000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700000</v>
      </c>
      <c r="S831" s="3">
        <v>200000</v>
      </c>
    </row>
    <row r="832" spans="1:19" ht="19.5" customHeight="1">
      <c r="A832" s="41" t="s">
        <v>1624</v>
      </c>
      <c r="B832" s="39" t="s">
        <v>872</v>
      </c>
      <c r="C832" s="41"/>
      <c r="D832" s="2">
        <f t="shared" si="139"/>
        <v>4604170</v>
      </c>
      <c r="E832" s="6">
        <v>0</v>
      </c>
      <c r="F832" s="20">
        <v>0</v>
      </c>
      <c r="G832" s="6">
        <v>0</v>
      </c>
      <c r="H832" s="3">
        <v>698.9</v>
      </c>
      <c r="I832" s="3">
        <v>3704170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700000</v>
      </c>
      <c r="S832" s="3">
        <v>200000</v>
      </c>
    </row>
    <row r="833" spans="1:19" ht="19.5" customHeight="1">
      <c r="A833" s="41" t="s">
        <v>1625</v>
      </c>
      <c r="B833" s="39" t="s">
        <v>899</v>
      </c>
      <c r="C833" s="41"/>
      <c r="D833" s="2">
        <f t="shared" si="139"/>
        <v>9239129.35</v>
      </c>
      <c r="E833" s="3">
        <v>3674599.35</v>
      </c>
      <c r="F833" s="19">
        <v>0</v>
      </c>
      <c r="G833" s="3">
        <v>0</v>
      </c>
      <c r="H833" s="6">
        <v>880.1</v>
      </c>
      <c r="I833" s="6">
        <v>4664530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700000</v>
      </c>
      <c r="S833" s="3">
        <v>200000</v>
      </c>
    </row>
    <row r="834" spans="1:19" ht="19.5" customHeight="1">
      <c r="A834" s="41" t="s">
        <v>1626</v>
      </c>
      <c r="B834" s="39" t="s">
        <v>873</v>
      </c>
      <c r="C834" s="41"/>
      <c r="D834" s="2">
        <f t="shared" si="139"/>
        <v>7328900</v>
      </c>
      <c r="E834" s="6">
        <v>0</v>
      </c>
      <c r="F834" s="20">
        <v>0</v>
      </c>
      <c r="G834" s="6">
        <v>0</v>
      </c>
      <c r="H834" s="3">
        <v>1213</v>
      </c>
      <c r="I834" s="3">
        <v>6428900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700000</v>
      </c>
      <c r="S834" s="3">
        <v>200000</v>
      </c>
    </row>
    <row r="835" spans="1:19" ht="19.5" customHeight="1">
      <c r="A835" s="41" t="s">
        <v>1627</v>
      </c>
      <c r="B835" s="39" t="s">
        <v>794</v>
      </c>
      <c r="C835" s="1"/>
      <c r="D835" s="2">
        <f t="shared" si="139"/>
        <v>5613290</v>
      </c>
      <c r="E835" s="6">
        <v>0</v>
      </c>
      <c r="F835" s="20">
        <v>0</v>
      </c>
      <c r="G835" s="6">
        <v>0</v>
      </c>
      <c r="H835" s="3">
        <v>889.3</v>
      </c>
      <c r="I835" s="3">
        <v>4713290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700000</v>
      </c>
      <c r="S835" s="3">
        <v>200000</v>
      </c>
    </row>
    <row r="836" spans="1:256" ht="19.5" customHeight="1">
      <c r="A836" s="41" t="s">
        <v>1628</v>
      </c>
      <c r="B836" s="39" t="s">
        <v>795</v>
      </c>
      <c r="C836" s="44"/>
      <c r="D836" s="2">
        <f t="shared" si="139"/>
        <v>3196090</v>
      </c>
      <c r="E836" s="6">
        <v>0</v>
      </c>
      <c r="F836" s="20">
        <v>0</v>
      </c>
      <c r="G836" s="6">
        <v>0</v>
      </c>
      <c r="H836" s="6">
        <v>289</v>
      </c>
      <c r="I836" s="6">
        <v>1531700</v>
      </c>
      <c r="J836" s="6">
        <v>0</v>
      </c>
      <c r="K836" s="6">
        <v>0</v>
      </c>
      <c r="L836" s="6">
        <v>318</v>
      </c>
      <c r="M836" s="6">
        <v>828390</v>
      </c>
      <c r="N836" s="6">
        <v>0</v>
      </c>
      <c r="O836" s="6">
        <v>0</v>
      </c>
      <c r="P836" s="6">
        <v>636000</v>
      </c>
      <c r="Q836" s="6">
        <v>0</v>
      </c>
      <c r="R836" s="6">
        <v>0</v>
      </c>
      <c r="S836" s="6">
        <v>200000</v>
      </c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  <c r="DQ836" s="40"/>
      <c r="DR836" s="40"/>
      <c r="DS836" s="40"/>
      <c r="DT836" s="40"/>
      <c r="DU836" s="40"/>
      <c r="DV836" s="40"/>
      <c r="DW836" s="40"/>
      <c r="DX836" s="40"/>
      <c r="DY836" s="40"/>
      <c r="DZ836" s="40"/>
      <c r="EA836" s="40"/>
      <c r="EB836" s="40"/>
      <c r="EC836" s="40"/>
      <c r="ED836" s="40"/>
      <c r="EE836" s="40"/>
      <c r="EF836" s="40"/>
      <c r="EG836" s="40"/>
      <c r="EH836" s="40"/>
      <c r="EI836" s="40"/>
      <c r="EJ836" s="40"/>
      <c r="EK836" s="40"/>
      <c r="EL836" s="40"/>
      <c r="EM836" s="40"/>
      <c r="EN836" s="40"/>
      <c r="EO836" s="40"/>
      <c r="EP836" s="40"/>
      <c r="EQ836" s="40"/>
      <c r="ER836" s="40"/>
      <c r="ES836" s="40"/>
      <c r="ET836" s="40"/>
      <c r="EU836" s="40"/>
      <c r="EV836" s="40"/>
      <c r="EW836" s="40"/>
      <c r="EX836" s="40"/>
      <c r="EY836" s="40"/>
      <c r="EZ836" s="40"/>
      <c r="FA836" s="40"/>
      <c r="FB836" s="40"/>
      <c r="FC836" s="40"/>
      <c r="FD836" s="40"/>
      <c r="FE836" s="40"/>
      <c r="FF836" s="40"/>
      <c r="FG836" s="40"/>
      <c r="FH836" s="40"/>
      <c r="FI836" s="40"/>
      <c r="FJ836" s="40"/>
      <c r="FK836" s="40"/>
      <c r="FL836" s="40"/>
      <c r="FM836" s="40"/>
      <c r="FN836" s="40"/>
      <c r="FO836" s="40"/>
      <c r="FP836" s="40"/>
      <c r="FQ836" s="40"/>
      <c r="FR836" s="40"/>
      <c r="FS836" s="40"/>
      <c r="FT836" s="40"/>
      <c r="FU836" s="40"/>
      <c r="FV836" s="40"/>
      <c r="FW836" s="40"/>
      <c r="FX836" s="40"/>
      <c r="FY836" s="40"/>
      <c r="FZ836" s="40"/>
      <c r="GA836" s="40"/>
      <c r="GB836" s="40"/>
      <c r="GC836" s="40"/>
      <c r="GD836" s="40"/>
      <c r="GE836" s="40"/>
      <c r="GF836" s="40"/>
      <c r="GG836" s="40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  <c r="HP836" s="23"/>
      <c r="HQ836" s="23"/>
      <c r="HR836" s="23"/>
      <c r="HS836" s="23"/>
      <c r="HT836" s="23"/>
      <c r="HU836" s="23"/>
      <c r="HV836" s="23"/>
      <c r="HW836" s="23"/>
      <c r="HX836" s="23"/>
      <c r="HY836" s="23"/>
      <c r="HZ836" s="23"/>
      <c r="IA836" s="23"/>
      <c r="IB836" s="23"/>
      <c r="IC836" s="23"/>
      <c r="ID836" s="23"/>
      <c r="IE836" s="23"/>
      <c r="IF836" s="23"/>
      <c r="IG836" s="23"/>
      <c r="IH836" s="23"/>
      <c r="II836" s="23"/>
      <c r="IJ836" s="23"/>
      <c r="IK836" s="23"/>
      <c r="IL836" s="23"/>
      <c r="IM836" s="23"/>
      <c r="IN836" s="23"/>
      <c r="IO836" s="23"/>
      <c r="IP836" s="23"/>
      <c r="IQ836" s="23"/>
      <c r="IR836" s="23"/>
      <c r="IS836" s="23"/>
      <c r="IT836" s="23"/>
      <c r="IU836" s="23"/>
      <c r="IV836" s="23"/>
    </row>
    <row r="837" spans="1:256" s="27" customFormat="1" ht="19.5" customHeight="1">
      <c r="A837" s="41" t="s">
        <v>1629</v>
      </c>
      <c r="B837" s="52" t="s">
        <v>796</v>
      </c>
      <c r="C837" s="1"/>
      <c r="D837" s="2">
        <f t="shared" si="139"/>
        <v>3751400</v>
      </c>
      <c r="E837" s="3">
        <v>0</v>
      </c>
      <c r="F837" s="19">
        <v>0</v>
      </c>
      <c r="G837" s="3">
        <v>0</v>
      </c>
      <c r="H837" s="3">
        <v>538</v>
      </c>
      <c r="I837" s="3">
        <v>2851400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700000</v>
      </c>
      <c r="S837" s="3">
        <v>200000</v>
      </c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  <c r="IV837" s="4"/>
    </row>
    <row r="838" spans="1:256" s="31" customFormat="1" ht="19.5" customHeight="1">
      <c r="A838" s="41" t="s">
        <v>1630</v>
      </c>
      <c r="B838" s="52" t="s">
        <v>874</v>
      </c>
      <c r="C838" s="44"/>
      <c r="D838" s="2">
        <f t="shared" si="139"/>
        <v>4340760</v>
      </c>
      <c r="E838" s="3">
        <v>0</v>
      </c>
      <c r="F838" s="19">
        <v>0</v>
      </c>
      <c r="G838" s="3">
        <v>0</v>
      </c>
      <c r="H838" s="6">
        <v>649.2</v>
      </c>
      <c r="I838" s="6">
        <v>3440760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700000</v>
      </c>
      <c r="S838" s="3">
        <v>200000</v>
      </c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  <c r="IV838" s="4"/>
    </row>
    <row r="839" spans="1:256" s="27" customFormat="1" ht="19.5" customHeight="1">
      <c r="A839" s="41" t="s">
        <v>1631</v>
      </c>
      <c r="B839" s="39" t="s">
        <v>875</v>
      </c>
      <c r="C839" s="41"/>
      <c r="D839" s="2">
        <f t="shared" si="139"/>
        <v>4356660</v>
      </c>
      <c r="E839" s="3">
        <v>0</v>
      </c>
      <c r="F839" s="19">
        <v>0</v>
      </c>
      <c r="G839" s="3">
        <v>0</v>
      </c>
      <c r="H839" s="6">
        <v>652.2</v>
      </c>
      <c r="I839" s="6">
        <v>3456660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700000</v>
      </c>
      <c r="S839" s="3">
        <v>200000</v>
      </c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  <c r="IV839" s="4"/>
    </row>
    <row r="840" spans="1:256" s="27" customFormat="1" ht="19.5" customHeight="1">
      <c r="A840" s="41" t="s">
        <v>1632</v>
      </c>
      <c r="B840" s="39" t="s">
        <v>876</v>
      </c>
      <c r="C840" s="21"/>
      <c r="D840" s="2">
        <f t="shared" si="139"/>
        <v>3434400</v>
      </c>
      <c r="E840" s="3">
        <v>0</v>
      </c>
      <c r="F840" s="19">
        <v>0</v>
      </c>
      <c r="G840" s="3">
        <v>0</v>
      </c>
      <c r="H840" s="6">
        <v>768</v>
      </c>
      <c r="I840" s="6">
        <v>2534400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700000</v>
      </c>
      <c r="S840" s="3">
        <v>200000</v>
      </c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  <c r="IV840" s="4"/>
    </row>
    <row r="841" spans="1:19" ht="19.5" customHeight="1">
      <c r="A841" s="41" t="s">
        <v>1633</v>
      </c>
      <c r="B841" s="52" t="s">
        <v>877</v>
      </c>
      <c r="C841" s="41"/>
      <c r="D841" s="2">
        <f t="shared" si="139"/>
        <v>3924180</v>
      </c>
      <c r="E841" s="3">
        <v>0</v>
      </c>
      <c r="F841" s="19">
        <v>0</v>
      </c>
      <c r="G841" s="3">
        <v>0</v>
      </c>
      <c r="H841" s="6">
        <v>570.6</v>
      </c>
      <c r="I841" s="6">
        <v>3024180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700000</v>
      </c>
      <c r="S841" s="3">
        <v>200000</v>
      </c>
    </row>
    <row r="842" spans="1:19" ht="19.5" customHeight="1">
      <c r="A842" s="41" t="s">
        <v>1634</v>
      </c>
      <c r="B842" s="52" t="s">
        <v>878</v>
      </c>
      <c r="C842" s="41"/>
      <c r="D842" s="2">
        <f t="shared" si="139"/>
        <v>3904040</v>
      </c>
      <c r="E842" s="3">
        <v>0</v>
      </c>
      <c r="F842" s="19">
        <v>0</v>
      </c>
      <c r="G842" s="3">
        <v>0</v>
      </c>
      <c r="H842" s="6">
        <v>566.8</v>
      </c>
      <c r="I842" s="6">
        <v>3004040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700000</v>
      </c>
      <c r="S842" s="3">
        <v>200000</v>
      </c>
    </row>
    <row r="843" spans="1:19" ht="19.5" customHeight="1">
      <c r="A843" s="41" t="s">
        <v>1635</v>
      </c>
      <c r="B843" s="52" t="s">
        <v>879</v>
      </c>
      <c r="C843" s="41"/>
      <c r="D843" s="2">
        <f t="shared" si="139"/>
        <v>3904040</v>
      </c>
      <c r="E843" s="3">
        <v>0</v>
      </c>
      <c r="F843" s="19">
        <v>0</v>
      </c>
      <c r="G843" s="3">
        <v>0</v>
      </c>
      <c r="H843" s="6">
        <v>566.8</v>
      </c>
      <c r="I843" s="6">
        <v>3004040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700000</v>
      </c>
      <c r="S843" s="3">
        <v>200000</v>
      </c>
    </row>
    <row r="844" spans="1:256" s="26" customFormat="1" ht="19.5" customHeight="1">
      <c r="A844" s="41" t="s">
        <v>1636</v>
      </c>
      <c r="B844" s="39" t="s">
        <v>797</v>
      </c>
      <c r="C844" s="1"/>
      <c r="D844" s="2">
        <f t="shared" si="139"/>
        <v>3905630</v>
      </c>
      <c r="E844" s="3">
        <v>0</v>
      </c>
      <c r="F844" s="19">
        <v>0</v>
      </c>
      <c r="G844" s="3">
        <v>0</v>
      </c>
      <c r="H844" s="3">
        <v>567.1</v>
      </c>
      <c r="I844" s="3">
        <v>3005630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700000</v>
      </c>
      <c r="S844" s="3">
        <v>200000</v>
      </c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</row>
    <row r="845" spans="1:256" s="26" customFormat="1" ht="19.5" customHeight="1">
      <c r="A845" s="41" t="s">
        <v>1637</v>
      </c>
      <c r="B845" s="39" t="s">
        <v>798</v>
      </c>
      <c r="C845" s="44"/>
      <c r="D845" s="2">
        <f t="shared" si="139"/>
        <v>3657590</v>
      </c>
      <c r="E845" s="3">
        <v>0</v>
      </c>
      <c r="F845" s="19">
        <v>0</v>
      </c>
      <c r="G845" s="3">
        <v>0</v>
      </c>
      <c r="H845" s="6">
        <v>520.3</v>
      </c>
      <c r="I845" s="6">
        <v>2757590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700000</v>
      </c>
      <c r="S845" s="3">
        <v>200000</v>
      </c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</row>
    <row r="846" spans="1:256" s="26" customFormat="1" ht="19.5" customHeight="1">
      <c r="A846" s="41" t="s">
        <v>1638</v>
      </c>
      <c r="B846" s="39" t="s">
        <v>799</v>
      </c>
      <c r="C846" s="1"/>
      <c r="D846" s="2">
        <f t="shared" si="139"/>
        <v>3457250</v>
      </c>
      <c r="E846" s="3">
        <v>0</v>
      </c>
      <c r="F846" s="19">
        <v>0</v>
      </c>
      <c r="G846" s="3">
        <v>0</v>
      </c>
      <c r="H846" s="3">
        <v>482.5</v>
      </c>
      <c r="I846" s="6">
        <v>2557250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700000</v>
      </c>
      <c r="S846" s="3">
        <v>200000</v>
      </c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  <c r="IV846" s="4"/>
    </row>
    <row r="847" spans="1:19" ht="19.5" customHeight="1">
      <c r="A847" s="41" t="s">
        <v>1639</v>
      </c>
      <c r="B847" s="39" t="s">
        <v>800</v>
      </c>
      <c r="C847" s="1"/>
      <c r="D847" s="2">
        <f t="shared" si="139"/>
        <v>2278000</v>
      </c>
      <c r="E847" s="3">
        <v>0</v>
      </c>
      <c r="F847" s="19">
        <v>0</v>
      </c>
      <c r="G847" s="3">
        <v>0</v>
      </c>
      <c r="H847" s="3">
        <v>260</v>
      </c>
      <c r="I847" s="6">
        <v>1378000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700000</v>
      </c>
      <c r="S847" s="3">
        <v>200000</v>
      </c>
    </row>
    <row r="848" spans="1:19" ht="19.5" customHeight="1">
      <c r="A848" s="41" t="s">
        <v>1640</v>
      </c>
      <c r="B848" s="39" t="s">
        <v>801</v>
      </c>
      <c r="C848" s="1"/>
      <c r="D848" s="2">
        <f t="shared" si="139"/>
        <v>2246200</v>
      </c>
      <c r="E848" s="3">
        <v>0</v>
      </c>
      <c r="F848" s="19">
        <v>0</v>
      </c>
      <c r="G848" s="3">
        <v>0</v>
      </c>
      <c r="H848" s="3">
        <v>254</v>
      </c>
      <c r="I848" s="6">
        <v>1346200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700000</v>
      </c>
      <c r="S848" s="3">
        <v>200000</v>
      </c>
    </row>
    <row r="849" spans="1:256" ht="19.5" customHeight="1">
      <c r="A849" s="41" t="s">
        <v>1641</v>
      </c>
      <c r="B849" s="39" t="s">
        <v>1750</v>
      </c>
      <c r="C849" s="44"/>
      <c r="D849" s="2">
        <f t="shared" si="139"/>
        <v>3890790</v>
      </c>
      <c r="E849" s="3">
        <v>0</v>
      </c>
      <c r="F849" s="19">
        <v>0</v>
      </c>
      <c r="G849" s="3">
        <v>0</v>
      </c>
      <c r="H849" s="6">
        <v>906.3</v>
      </c>
      <c r="I849" s="6">
        <v>2990790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700000</v>
      </c>
      <c r="S849" s="3">
        <v>200000</v>
      </c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  <c r="IV849" s="27"/>
    </row>
    <row r="850" spans="1:19" ht="19.5" customHeight="1">
      <c r="A850" s="41" t="s">
        <v>1642</v>
      </c>
      <c r="B850" s="39" t="s">
        <v>802</v>
      </c>
      <c r="C850" s="1"/>
      <c r="D850" s="2">
        <f t="shared" si="139"/>
        <v>2992970</v>
      </c>
      <c r="E850" s="3">
        <v>0</v>
      </c>
      <c r="F850" s="19">
        <v>0</v>
      </c>
      <c r="G850" s="3">
        <v>0</v>
      </c>
      <c r="H850" s="3">
        <v>394.9</v>
      </c>
      <c r="I850" s="6">
        <v>2092970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700000</v>
      </c>
      <c r="S850" s="3">
        <v>200000</v>
      </c>
    </row>
    <row r="851" spans="1:19" ht="19.5" customHeight="1">
      <c r="A851" s="41" t="s">
        <v>1643</v>
      </c>
      <c r="B851" s="39" t="s">
        <v>880</v>
      </c>
      <c r="C851" s="41"/>
      <c r="D851" s="2">
        <f t="shared" si="139"/>
        <v>1952580</v>
      </c>
      <c r="E851" s="3">
        <v>0</v>
      </c>
      <c r="F851" s="19">
        <v>0</v>
      </c>
      <c r="G851" s="3">
        <v>0</v>
      </c>
      <c r="H851" s="6">
        <v>198.6</v>
      </c>
      <c r="I851" s="6">
        <v>1052580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700000</v>
      </c>
      <c r="S851" s="3">
        <v>200000</v>
      </c>
    </row>
    <row r="852" spans="1:189" ht="19.5" customHeight="1">
      <c r="A852" s="41" t="s">
        <v>1644</v>
      </c>
      <c r="B852" s="39" t="s">
        <v>803</v>
      </c>
      <c r="C852" s="1"/>
      <c r="D852" s="2">
        <f t="shared" si="139"/>
        <v>2431700</v>
      </c>
      <c r="E852" s="3">
        <v>0</v>
      </c>
      <c r="F852" s="19">
        <v>0</v>
      </c>
      <c r="G852" s="3">
        <v>0</v>
      </c>
      <c r="H852" s="3">
        <v>289</v>
      </c>
      <c r="I852" s="6">
        <v>1531700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700000</v>
      </c>
      <c r="S852" s="3">
        <v>200000</v>
      </c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</row>
    <row r="853" spans="1:19" ht="19.5" customHeight="1">
      <c r="A853" s="41" t="s">
        <v>1645</v>
      </c>
      <c r="B853" s="52" t="s">
        <v>881</v>
      </c>
      <c r="C853" s="41"/>
      <c r="D853" s="2">
        <f t="shared" si="139"/>
        <v>3940610</v>
      </c>
      <c r="E853" s="3">
        <v>0</v>
      </c>
      <c r="F853" s="19">
        <v>0</v>
      </c>
      <c r="G853" s="3">
        <v>0</v>
      </c>
      <c r="H853" s="6">
        <v>573.7</v>
      </c>
      <c r="I853" s="6">
        <v>3040610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700000</v>
      </c>
      <c r="S853" s="3">
        <v>200000</v>
      </c>
    </row>
    <row r="854" spans="1:19" ht="19.5" customHeight="1">
      <c r="A854" s="41" t="s">
        <v>1646</v>
      </c>
      <c r="B854" s="39" t="s">
        <v>804</v>
      </c>
      <c r="C854" s="1"/>
      <c r="D854" s="2">
        <f t="shared" si="139"/>
        <v>8591846.53</v>
      </c>
      <c r="E854" s="3">
        <v>3641446.53</v>
      </c>
      <c r="F854" s="19">
        <v>0</v>
      </c>
      <c r="G854" s="3">
        <v>0</v>
      </c>
      <c r="H854" s="3">
        <v>576</v>
      </c>
      <c r="I854" s="6">
        <v>3052800</v>
      </c>
      <c r="J854" s="3">
        <v>438</v>
      </c>
      <c r="K854" s="3">
        <v>525600</v>
      </c>
      <c r="L854" s="3">
        <v>0</v>
      </c>
      <c r="M854" s="3">
        <v>0</v>
      </c>
      <c r="N854" s="3">
        <v>236</v>
      </c>
      <c r="O854" s="3">
        <v>472000</v>
      </c>
      <c r="P854" s="3">
        <v>0</v>
      </c>
      <c r="Q854" s="3">
        <v>0</v>
      </c>
      <c r="R854" s="3">
        <v>700000</v>
      </c>
      <c r="S854" s="3">
        <v>200000</v>
      </c>
    </row>
    <row r="855" spans="1:19" ht="19.5" customHeight="1">
      <c r="A855" s="41" t="s">
        <v>1647</v>
      </c>
      <c r="B855" s="39" t="s">
        <v>882</v>
      </c>
      <c r="C855" s="44"/>
      <c r="D855" s="2">
        <f t="shared" si="139"/>
        <v>6615520</v>
      </c>
      <c r="E855" s="6">
        <v>0</v>
      </c>
      <c r="F855" s="20">
        <v>0</v>
      </c>
      <c r="G855" s="6">
        <v>0</v>
      </c>
      <c r="H855" s="6">
        <v>1078.4</v>
      </c>
      <c r="I855" s="6">
        <v>5715520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700000</v>
      </c>
      <c r="S855" s="3">
        <v>200000</v>
      </c>
    </row>
    <row r="856" spans="1:256" s="27" customFormat="1" ht="19.5" customHeight="1">
      <c r="A856" s="41" t="s">
        <v>1648</v>
      </c>
      <c r="B856" s="39" t="s">
        <v>883</v>
      </c>
      <c r="C856" s="41"/>
      <c r="D856" s="2">
        <f t="shared" si="139"/>
        <v>6655800</v>
      </c>
      <c r="E856" s="3">
        <v>0</v>
      </c>
      <c r="F856" s="19">
        <v>0</v>
      </c>
      <c r="G856" s="3">
        <v>0</v>
      </c>
      <c r="H856" s="6">
        <v>1086</v>
      </c>
      <c r="I856" s="6">
        <v>5755800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700000</v>
      </c>
      <c r="S856" s="3">
        <v>200000</v>
      </c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  <c r="IV856" s="4"/>
    </row>
    <row r="857" spans="1:19" ht="19.5" customHeight="1">
      <c r="A857" s="41" t="s">
        <v>1649</v>
      </c>
      <c r="B857" s="39" t="s">
        <v>805</v>
      </c>
      <c r="C857" s="44"/>
      <c r="D857" s="2">
        <f t="shared" si="139"/>
        <v>3693100</v>
      </c>
      <c r="E857" s="3">
        <v>0</v>
      </c>
      <c r="F857" s="19">
        <v>0</v>
      </c>
      <c r="G857" s="3">
        <v>0</v>
      </c>
      <c r="H857" s="6">
        <v>527</v>
      </c>
      <c r="I857" s="6">
        <v>2793100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700000</v>
      </c>
      <c r="S857" s="3">
        <v>200000</v>
      </c>
    </row>
    <row r="858" spans="1:19" ht="19.5" customHeight="1">
      <c r="A858" s="41" t="s">
        <v>1650</v>
      </c>
      <c r="B858" s="39" t="s">
        <v>900</v>
      </c>
      <c r="C858" s="41"/>
      <c r="D858" s="2">
        <f t="shared" si="139"/>
        <v>7328540</v>
      </c>
      <c r="E858" s="3">
        <v>0</v>
      </c>
      <c r="F858" s="19">
        <v>0</v>
      </c>
      <c r="G858" s="3">
        <v>0</v>
      </c>
      <c r="H858" s="6">
        <v>0</v>
      </c>
      <c r="I858" s="6">
        <v>0</v>
      </c>
      <c r="J858" s="3">
        <v>0</v>
      </c>
      <c r="K858" s="3">
        <v>0</v>
      </c>
      <c r="L858" s="3">
        <v>1548</v>
      </c>
      <c r="M858" s="3">
        <v>4032540</v>
      </c>
      <c r="N858" s="3">
        <v>0</v>
      </c>
      <c r="O858" s="3">
        <v>0</v>
      </c>
      <c r="P858" s="3">
        <v>3096000</v>
      </c>
      <c r="Q858" s="3">
        <v>0</v>
      </c>
      <c r="R858" s="3">
        <v>0</v>
      </c>
      <c r="S858" s="3">
        <v>200000</v>
      </c>
    </row>
    <row r="859" spans="1:19" ht="19.5" customHeight="1">
      <c r="A859" s="41" t="s">
        <v>1651</v>
      </c>
      <c r="B859" s="39" t="s">
        <v>806</v>
      </c>
      <c r="C859" s="1"/>
      <c r="D859" s="2">
        <f t="shared" si="139"/>
        <v>101821647.3</v>
      </c>
      <c r="E859" s="3">
        <v>38516247.3</v>
      </c>
      <c r="F859" s="19">
        <v>0</v>
      </c>
      <c r="G859" s="3">
        <v>0</v>
      </c>
      <c r="H859" s="6">
        <v>5060</v>
      </c>
      <c r="I859" s="9">
        <v>26818000</v>
      </c>
      <c r="J859" s="3">
        <v>0</v>
      </c>
      <c r="K859" s="3">
        <v>0</v>
      </c>
      <c r="L859" s="3">
        <v>7880</v>
      </c>
      <c r="M859" s="3">
        <v>20527400</v>
      </c>
      <c r="N859" s="3">
        <v>0</v>
      </c>
      <c r="O859" s="3">
        <v>0</v>
      </c>
      <c r="P859" s="3">
        <v>15760000</v>
      </c>
      <c r="Q859" s="3">
        <v>0</v>
      </c>
      <c r="R859" s="3">
        <v>0</v>
      </c>
      <c r="S859" s="3">
        <v>200000</v>
      </c>
    </row>
    <row r="860" spans="1:19" ht="19.5" customHeight="1">
      <c r="A860" s="41" t="s">
        <v>1652</v>
      </c>
      <c r="B860" s="39" t="s">
        <v>884</v>
      </c>
      <c r="C860" s="41"/>
      <c r="D860" s="2">
        <f t="shared" si="139"/>
        <v>2024660</v>
      </c>
      <c r="E860" s="3">
        <v>0</v>
      </c>
      <c r="F860" s="19">
        <v>0</v>
      </c>
      <c r="G860" s="3">
        <v>0</v>
      </c>
      <c r="H860" s="6">
        <v>212.2</v>
      </c>
      <c r="I860" s="6">
        <v>1124660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700000</v>
      </c>
      <c r="S860" s="3">
        <v>200000</v>
      </c>
    </row>
    <row r="861" spans="1:19" ht="19.5" customHeight="1">
      <c r="A861" s="41" t="s">
        <v>1653</v>
      </c>
      <c r="B861" s="52" t="s">
        <v>807</v>
      </c>
      <c r="C861" s="44"/>
      <c r="D861" s="2">
        <f t="shared" si="139"/>
        <v>2590700</v>
      </c>
      <c r="E861" s="3">
        <v>0</v>
      </c>
      <c r="F861" s="19">
        <v>0</v>
      </c>
      <c r="G861" s="3">
        <v>0</v>
      </c>
      <c r="H861" s="6">
        <v>319</v>
      </c>
      <c r="I861" s="6">
        <v>1690700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700000</v>
      </c>
      <c r="S861" s="3">
        <v>200000</v>
      </c>
    </row>
    <row r="862" spans="1:256" s="27" customFormat="1" ht="19.5" customHeight="1">
      <c r="A862" s="41" t="s">
        <v>1654</v>
      </c>
      <c r="B862" s="39" t="s">
        <v>885</v>
      </c>
      <c r="C862" s="41"/>
      <c r="D862" s="2">
        <f t="shared" si="139"/>
        <v>4068000</v>
      </c>
      <c r="E862" s="3">
        <v>0</v>
      </c>
      <c r="F862" s="19">
        <v>0</v>
      </c>
      <c r="G862" s="3">
        <v>0</v>
      </c>
      <c r="H862" s="6">
        <v>960</v>
      </c>
      <c r="I862" s="6">
        <v>3168000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700000</v>
      </c>
      <c r="S862" s="3">
        <v>200000</v>
      </c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</row>
    <row r="863" spans="1:19" ht="19.5" customHeight="1">
      <c r="A863" s="41" t="s">
        <v>1655</v>
      </c>
      <c r="B863" s="39" t="s">
        <v>808</v>
      </c>
      <c r="C863" s="44"/>
      <c r="D863" s="2">
        <f t="shared" si="139"/>
        <v>2997634</v>
      </c>
      <c r="E863" s="3">
        <v>0</v>
      </c>
      <c r="F863" s="19">
        <v>0</v>
      </c>
      <c r="G863" s="3">
        <v>0</v>
      </c>
      <c r="H863" s="3">
        <v>395.78</v>
      </c>
      <c r="I863" s="3">
        <v>2097634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700000</v>
      </c>
      <c r="S863" s="3">
        <v>200000</v>
      </c>
    </row>
    <row r="864" spans="1:19" ht="19.5" customHeight="1">
      <c r="A864" s="41" t="s">
        <v>1656</v>
      </c>
      <c r="B864" s="39" t="s">
        <v>886</v>
      </c>
      <c r="C864" s="44"/>
      <c r="D864" s="2">
        <f t="shared" si="139"/>
        <v>2919300</v>
      </c>
      <c r="E864" s="3">
        <v>0</v>
      </c>
      <c r="F864" s="19">
        <v>0</v>
      </c>
      <c r="G864" s="3">
        <v>0</v>
      </c>
      <c r="H864" s="6">
        <v>381</v>
      </c>
      <c r="I864" s="6">
        <v>2019300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700000</v>
      </c>
      <c r="S864" s="3">
        <v>200000</v>
      </c>
    </row>
    <row r="865" spans="1:256" s="33" customFormat="1" ht="19.5" customHeight="1">
      <c r="A865" s="41" t="s">
        <v>1657</v>
      </c>
      <c r="B865" s="39" t="s">
        <v>809</v>
      </c>
      <c r="C865" s="1"/>
      <c r="D865" s="2">
        <f t="shared" si="139"/>
        <v>2267400</v>
      </c>
      <c r="E865" s="3">
        <v>0</v>
      </c>
      <c r="F865" s="19">
        <v>0</v>
      </c>
      <c r="G865" s="3">
        <v>0</v>
      </c>
      <c r="H865" s="6">
        <v>258</v>
      </c>
      <c r="I865" s="6">
        <v>1367400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700000</v>
      </c>
      <c r="S865" s="3">
        <v>200000</v>
      </c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</row>
    <row r="866" spans="1:19" ht="19.5" customHeight="1">
      <c r="A866" s="41" t="s">
        <v>1658</v>
      </c>
      <c r="B866" s="39" t="s">
        <v>810</v>
      </c>
      <c r="C866" s="1"/>
      <c r="D866" s="2">
        <f t="shared" si="139"/>
        <v>3300000</v>
      </c>
      <c r="E866" s="3">
        <v>600000</v>
      </c>
      <c r="F866" s="19">
        <v>0</v>
      </c>
      <c r="G866" s="3">
        <v>0</v>
      </c>
      <c r="H866" s="6">
        <v>202.1</v>
      </c>
      <c r="I866" s="6">
        <v>1000000</v>
      </c>
      <c r="J866" s="3">
        <v>0</v>
      </c>
      <c r="K866" s="3">
        <v>0</v>
      </c>
      <c r="L866" s="3">
        <v>357</v>
      </c>
      <c r="M866" s="3">
        <v>800000</v>
      </c>
      <c r="N866" s="3">
        <v>0</v>
      </c>
      <c r="O866" s="3">
        <v>0</v>
      </c>
      <c r="P866" s="3">
        <v>0</v>
      </c>
      <c r="Q866" s="3">
        <v>0</v>
      </c>
      <c r="R866" s="3">
        <v>700000</v>
      </c>
      <c r="S866" s="3">
        <v>200000</v>
      </c>
    </row>
    <row r="867" spans="1:19" ht="19.5" customHeight="1">
      <c r="A867" s="41" t="s">
        <v>1659</v>
      </c>
      <c r="B867" s="52" t="s">
        <v>887</v>
      </c>
      <c r="C867" s="41"/>
      <c r="D867" s="2">
        <f t="shared" si="139"/>
        <v>5882000</v>
      </c>
      <c r="E867" s="3">
        <v>0</v>
      </c>
      <c r="F867" s="19">
        <v>0</v>
      </c>
      <c r="G867" s="3">
        <v>0</v>
      </c>
      <c r="H867" s="6">
        <v>940</v>
      </c>
      <c r="I867" s="6">
        <v>4982000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700000</v>
      </c>
      <c r="S867" s="3">
        <v>200000</v>
      </c>
    </row>
    <row r="868" spans="1:19" ht="19.5" customHeight="1">
      <c r="A868" s="41" t="s">
        <v>1660</v>
      </c>
      <c r="B868" s="52" t="s">
        <v>888</v>
      </c>
      <c r="C868" s="41"/>
      <c r="D868" s="2">
        <f t="shared" si="139"/>
        <v>5844900</v>
      </c>
      <c r="E868" s="3">
        <v>0</v>
      </c>
      <c r="F868" s="19">
        <v>0</v>
      </c>
      <c r="G868" s="3">
        <v>0</v>
      </c>
      <c r="H868" s="6">
        <v>933</v>
      </c>
      <c r="I868" s="6">
        <v>4944900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700000</v>
      </c>
      <c r="S868" s="3">
        <v>200000</v>
      </c>
    </row>
    <row r="869" spans="1:19" ht="19.5" customHeight="1">
      <c r="A869" s="41" t="s">
        <v>1661</v>
      </c>
      <c r="B869" s="39" t="s">
        <v>889</v>
      </c>
      <c r="C869" s="41"/>
      <c r="D869" s="2">
        <f t="shared" si="139"/>
        <v>4239000</v>
      </c>
      <c r="E869" s="3">
        <v>0</v>
      </c>
      <c r="F869" s="19">
        <v>0</v>
      </c>
      <c r="G869" s="3">
        <v>0</v>
      </c>
      <c r="H869" s="6">
        <v>630</v>
      </c>
      <c r="I869" s="6">
        <v>3339000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700000</v>
      </c>
      <c r="S869" s="3">
        <v>200000</v>
      </c>
    </row>
    <row r="870" spans="1:19" ht="19.5" customHeight="1">
      <c r="A870" s="41" t="s">
        <v>1662</v>
      </c>
      <c r="B870" s="39" t="s">
        <v>890</v>
      </c>
      <c r="C870" s="41"/>
      <c r="D870" s="2">
        <f t="shared" si="139"/>
        <v>2500600</v>
      </c>
      <c r="E870" s="3">
        <v>0</v>
      </c>
      <c r="F870" s="19">
        <v>0</v>
      </c>
      <c r="G870" s="3">
        <v>0</v>
      </c>
      <c r="H870" s="6">
        <v>302</v>
      </c>
      <c r="I870" s="6">
        <v>1600600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700000</v>
      </c>
      <c r="S870" s="3">
        <v>200000</v>
      </c>
    </row>
    <row r="871" spans="1:19" ht="19.5" customHeight="1">
      <c r="A871" s="41" t="s">
        <v>1663</v>
      </c>
      <c r="B871" s="39" t="s">
        <v>811</v>
      </c>
      <c r="C871" s="1"/>
      <c r="D871" s="2">
        <f t="shared" si="139"/>
        <v>2109990</v>
      </c>
      <c r="E871" s="3">
        <v>0</v>
      </c>
      <c r="F871" s="19">
        <v>0</v>
      </c>
      <c r="G871" s="3">
        <v>0</v>
      </c>
      <c r="H871" s="6">
        <v>228.3</v>
      </c>
      <c r="I871" s="6">
        <v>1209990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700000</v>
      </c>
      <c r="S871" s="3">
        <v>200000</v>
      </c>
    </row>
    <row r="872" spans="1:19" ht="19.5" customHeight="1">
      <c r="A872" s="41" t="s">
        <v>1664</v>
      </c>
      <c r="B872" s="39" t="s">
        <v>891</v>
      </c>
      <c r="C872" s="41"/>
      <c r="D872" s="2">
        <f t="shared" si="139"/>
        <v>2113700</v>
      </c>
      <c r="E872" s="3">
        <v>0</v>
      </c>
      <c r="F872" s="19">
        <v>0</v>
      </c>
      <c r="G872" s="3">
        <v>0</v>
      </c>
      <c r="H872" s="6">
        <v>229</v>
      </c>
      <c r="I872" s="6">
        <v>1213700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700000</v>
      </c>
      <c r="S872" s="3">
        <v>200000</v>
      </c>
    </row>
    <row r="873" spans="1:19" ht="19.5" customHeight="1">
      <c r="A873" s="41" t="s">
        <v>1665</v>
      </c>
      <c r="B873" s="39" t="s">
        <v>892</v>
      </c>
      <c r="C873" s="41"/>
      <c r="D873" s="2">
        <f aca="true" t="shared" si="140" ref="D873:D917">SUM(E873,G873,I873,K873,M873,O873,P873,Q873,R873,S873)</f>
        <v>2431700</v>
      </c>
      <c r="E873" s="3">
        <v>0</v>
      </c>
      <c r="F873" s="19">
        <v>0</v>
      </c>
      <c r="G873" s="3">
        <v>0</v>
      </c>
      <c r="H873" s="6">
        <v>289</v>
      </c>
      <c r="I873" s="6">
        <v>1531700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700000</v>
      </c>
      <c r="S873" s="3">
        <v>200000</v>
      </c>
    </row>
    <row r="874" spans="1:19" ht="19.5" customHeight="1">
      <c r="A874" s="41" t="s">
        <v>1666</v>
      </c>
      <c r="B874" s="39" t="s">
        <v>812</v>
      </c>
      <c r="C874" s="1"/>
      <c r="D874" s="2">
        <f t="shared" si="140"/>
        <v>2882200</v>
      </c>
      <c r="E874" s="3">
        <v>0</v>
      </c>
      <c r="F874" s="19">
        <v>0</v>
      </c>
      <c r="G874" s="3">
        <v>0</v>
      </c>
      <c r="H874" s="3">
        <v>374</v>
      </c>
      <c r="I874" s="9">
        <v>1982200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700000</v>
      </c>
      <c r="S874" s="3">
        <v>200000</v>
      </c>
    </row>
    <row r="875" spans="1:19" ht="19.5" customHeight="1">
      <c r="A875" s="41" t="s">
        <v>1667</v>
      </c>
      <c r="B875" s="39" t="s">
        <v>813</v>
      </c>
      <c r="C875" s="44"/>
      <c r="D875" s="2">
        <f t="shared" si="140"/>
        <v>4212500</v>
      </c>
      <c r="E875" s="3">
        <v>0</v>
      </c>
      <c r="F875" s="19">
        <v>0</v>
      </c>
      <c r="G875" s="3">
        <v>0</v>
      </c>
      <c r="H875" s="6">
        <v>625</v>
      </c>
      <c r="I875" s="6">
        <v>3312500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700000</v>
      </c>
      <c r="S875" s="3">
        <v>200000</v>
      </c>
    </row>
    <row r="876" spans="1:19" ht="19.5" customHeight="1">
      <c r="A876" s="41" t="s">
        <v>1668</v>
      </c>
      <c r="B876" s="39" t="s">
        <v>814</v>
      </c>
      <c r="C876" s="1"/>
      <c r="D876" s="2">
        <f t="shared" si="140"/>
        <v>2691400</v>
      </c>
      <c r="E876" s="3">
        <v>0</v>
      </c>
      <c r="F876" s="19">
        <v>0</v>
      </c>
      <c r="G876" s="3">
        <v>0</v>
      </c>
      <c r="H876" s="3">
        <v>338</v>
      </c>
      <c r="I876" s="3">
        <v>1791400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700000</v>
      </c>
      <c r="S876" s="3">
        <v>200000</v>
      </c>
    </row>
    <row r="877" spans="1:256" ht="19.5" customHeight="1">
      <c r="A877" s="41" t="s">
        <v>1669</v>
      </c>
      <c r="B877" s="39" t="s">
        <v>815</v>
      </c>
      <c r="C877" s="44"/>
      <c r="D877" s="2">
        <f t="shared" si="140"/>
        <v>2305560</v>
      </c>
      <c r="E877" s="3">
        <v>0</v>
      </c>
      <c r="F877" s="19">
        <v>0</v>
      </c>
      <c r="G877" s="3">
        <v>0</v>
      </c>
      <c r="H877" s="6">
        <v>265.2</v>
      </c>
      <c r="I877" s="6">
        <v>1405560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700000</v>
      </c>
      <c r="S877" s="3">
        <v>200000</v>
      </c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  <c r="DR877" s="31"/>
      <c r="DS877" s="31"/>
      <c r="DT877" s="31"/>
      <c r="DU877" s="31"/>
      <c r="DV877" s="31"/>
      <c r="DW877" s="31"/>
      <c r="DX877" s="31"/>
      <c r="DY877" s="31"/>
      <c r="DZ877" s="31"/>
      <c r="EA877" s="31"/>
      <c r="EB877" s="31"/>
      <c r="EC877" s="31"/>
      <c r="ED877" s="31"/>
      <c r="EE877" s="31"/>
      <c r="EF877" s="31"/>
      <c r="EG877" s="31"/>
      <c r="EH877" s="31"/>
      <c r="EI877" s="31"/>
      <c r="EJ877" s="31"/>
      <c r="EK877" s="31"/>
      <c r="EL877" s="31"/>
      <c r="EM877" s="31"/>
      <c r="EN877" s="31"/>
      <c r="EO877" s="31"/>
      <c r="EP877" s="31"/>
      <c r="EQ877" s="31"/>
      <c r="ER877" s="31"/>
      <c r="ES877" s="31"/>
      <c r="ET877" s="31"/>
      <c r="EU877" s="31"/>
      <c r="EV877" s="31"/>
      <c r="EW877" s="31"/>
      <c r="EX877" s="31"/>
      <c r="EY877" s="31"/>
      <c r="EZ877" s="31"/>
      <c r="FA877" s="31"/>
      <c r="FB877" s="31"/>
      <c r="FC877" s="31"/>
      <c r="FD877" s="31"/>
      <c r="FE877" s="31"/>
      <c r="FF877" s="31"/>
      <c r="FG877" s="31"/>
      <c r="FH877" s="31"/>
      <c r="FI877" s="31"/>
      <c r="FJ877" s="31"/>
      <c r="FK877" s="31"/>
      <c r="FL877" s="31"/>
      <c r="FM877" s="31"/>
      <c r="FN877" s="31"/>
      <c r="FO877" s="31"/>
      <c r="FP877" s="31"/>
      <c r="FQ877" s="31"/>
      <c r="FR877" s="31"/>
      <c r="FS877" s="31"/>
      <c r="FT877" s="31"/>
      <c r="FU877" s="31"/>
      <c r="FV877" s="31"/>
      <c r="FW877" s="31"/>
      <c r="FX877" s="31"/>
      <c r="FY877" s="31"/>
      <c r="FZ877" s="31"/>
      <c r="GA877" s="31"/>
      <c r="GB877" s="31"/>
      <c r="GC877" s="31"/>
      <c r="GD877" s="31"/>
      <c r="GE877" s="31"/>
      <c r="GF877" s="31"/>
      <c r="GG877" s="31"/>
      <c r="GH877" s="31"/>
      <c r="GI877" s="31"/>
      <c r="GJ877" s="31"/>
      <c r="GK877" s="31"/>
      <c r="GL877" s="31"/>
      <c r="GM877" s="31"/>
      <c r="GN877" s="31"/>
      <c r="GO877" s="31"/>
      <c r="GP877" s="31"/>
      <c r="GQ877" s="31"/>
      <c r="GR877" s="31"/>
      <c r="GS877" s="31"/>
      <c r="GT877" s="31"/>
      <c r="GU877" s="31"/>
      <c r="GV877" s="31"/>
      <c r="GW877" s="31"/>
      <c r="GX877" s="31"/>
      <c r="GY877" s="31"/>
      <c r="GZ877" s="31"/>
      <c r="HA877" s="31"/>
      <c r="HB877" s="31"/>
      <c r="HC877" s="31"/>
      <c r="HD877" s="31"/>
      <c r="HE877" s="31"/>
      <c r="HF877" s="31"/>
      <c r="HG877" s="31"/>
      <c r="HH877" s="31"/>
      <c r="HI877" s="31"/>
      <c r="HJ877" s="31"/>
      <c r="HK877" s="31"/>
      <c r="HL877" s="31"/>
      <c r="HM877" s="31"/>
      <c r="HN877" s="31"/>
      <c r="HO877" s="31"/>
      <c r="HP877" s="31"/>
      <c r="HQ877" s="31"/>
      <c r="HR877" s="31"/>
      <c r="HS877" s="31"/>
      <c r="HT877" s="31"/>
      <c r="HU877" s="31"/>
      <c r="HV877" s="31"/>
      <c r="HW877" s="31"/>
      <c r="HX877" s="31"/>
      <c r="HY877" s="31"/>
      <c r="HZ877" s="31"/>
      <c r="IA877" s="31"/>
      <c r="IB877" s="31"/>
      <c r="IC877" s="31"/>
      <c r="ID877" s="31"/>
      <c r="IE877" s="31"/>
      <c r="IF877" s="31"/>
      <c r="IG877" s="31"/>
      <c r="IH877" s="31"/>
      <c r="II877" s="31"/>
      <c r="IJ877" s="31"/>
      <c r="IK877" s="31"/>
      <c r="IL877" s="31"/>
      <c r="IM877" s="31"/>
      <c r="IN877" s="31"/>
      <c r="IO877" s="31"/>
      <c r="IP877" s="31"/>
      <c r="IQ877" s="31"/>
      <c r="IR877" s="31"/>
      <c r="IS877" s="31"/>
      <c r="IT877" s="31"/>
      <c r="IU877" s="31"/>
      <c r="IV877" s="31"/>
    </row>
    <row r="878" spans="1:19" ht="19.5" customHeight="1">
      <c r="A878" s="41" t="s">
        <v>1670</v>
      </c>
      <c r="B878" s="39" t="s">
        <v>816</v>
      </c>
      <c r="C878" s="1"/>
      <c r="D878" s="2">
        <f t="shared" si="140"/>
        <v>2303440</v>
      </c>
      <c r="E878" s="3">
        <v>0</v>
      </c>
      <c r="F878" s="19">
        <v>0</v>
      </c>
      <c r="G878" s="3">
        <v>0</v>
      </c>
      <c r="H878" s="6">
        <v>264.8</v>
      </c>
      <c r="I878" s="6">
        <v>1403440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700000</v>
      </c>
      <c r="S878" s="3">
        <v>200000</v>
      </c>
    </row>
    <row r="879" spans="1:19" ht="19.5" customHeight="1">
      <c r="A879" s="41" t="s">
        <v>1671</v>
      </c>
      <c r="B879" s="39" t="s">
        <v>893</v>
      </c>
      <c r="C879" s="44"/>
      <c r="D879" s="2">
        <f t="shared" si="140"/>
        <v>3724900</v>
      </c>
      <c r="E879" s="3">
        <v>0</v>
      </c>
      <c r="F879" s="19">
        <v>0</v>
      </c>
      <c r="G879" s="3">
        <v>0</v>
      </c>
      <c r="H879" s="6">
        <v>533</v>
      </c>
      <c r="I879" s="6">
        <v>2824900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700000</v>
      </c>
      <c r="S879" s="3">
        <v>200000</v>
      </c>
    </row>
    <row r="880" spans="1:20" ht="19.5" customHeight="1">
      <c r="A880" s="41" t="s">
        <v>1672</v>
      </c>
      <c r="B880" s="39" t="s">
        <v>817</v>
      </c>
      <c r="C880" s="44"/>
      <c r="D880" s="2">
        <f t="shared" si="140"/>
        <v>8175840</v>
      </c>
      <c r="E880" s="3">
        <v>0</v>
      </c>
      <c r="F880" s="19">
        <v>0</v>
      </c>
      <c r="G880" s="3">
        <v>0</v>
      </c>
      <c r="H880" s="6">
        <v>1372.8</v>
      </c>
      <c r="I880" s="6">
        <v>7275840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700000</v>
      </c>
      <c r="S880" s="3">
        <v>200000</v>
      </c>
      <c r="T880" s="32"/>
    </row>
    <row r="881" spans="1:19" ht="19.5" customHeight="1">
      <c r="A881" s="41" t="s">
        <v>1673</v>
      </c>
      <c r="B881" s="39" t="s">
        <v>894</v>
      </c>
      <c r="C881" s="41"/>
      <c r="D881" s="2">
        <f t="shared" si="140"/>
        <v>2670200</v>
      </c>
      <c r="E881" s="3">
        <v>0</v>
      </c>
      <c r="F881" s="19">
        <v>0</v>
      </c>
      <c r="G881" s="3">
        <v>0</v>
      </c>
      <c r="H881" s="3">
        <v>334</v>
      </c>
      <c r="I881" s="3">
        <v>1770200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700000</v>
      </c>
      <c r="S881" s="3">
        <v>200000</v>
      </c>
    </row>
    <row r="882" spans="1:19" ht="19.5" customHeight="1">
      <c r="A882" s="41" t="s">
        <v>1674</v>
      </c>
      <c r="B882" s="39" t="s">
        <v>837</v>
      </c>
      <c r="C882" s="1"/>
      <c r="D882" s="2">
        <f t="shared" si="140"/>
        <v>4689050</v>
      </c>
      <c r="E882" s="3">
        <v>0</v>
      </c>
      <c r="F882" s="19">
        <v>0</v>
      </c>
      <c r="G882" s="3">
        <v>0</v>
      </c>
      <c r="H882" s="3">
        <v>456</v>
      </c>
      <c r="I882" s="3">
        <v>2416800</v>
      </c>
      <c r="J882" s="3">
        <v>0</v>
      </c>
      <c r="K882" s="3">
        <v>0</v>
      </c>
      <c r="L882" s="3">
        <v>450</v>
      </c>
      <c r="M882" s="3">
        <v>1172250</v>
      </c>
      <c r="N882" s="3">
        <v>0</v>
      </c>
      <c r="O882" s="3">
        <v>0</v>
      </c>
      <c r="P882" s="3">
        <v>900000</v>
      </c>
      <c r="Q882" s="3">
        <v>0</v>
      </c>
      <c r="R882" s="3">
        <v>0</v>
      </c>
      <c r="S882" s="3">
        <v>200000</v>
      </c>
    </row>
    <row r="883" spans="1:19" ht="19.5" customHeight="1">
      <c r="A883" s="41" t="s">
        <v>1675</v>
      </c>
      <c r="B883" s="52" t="s">
        <v>818</v>
      </c>
      <c r="C883" s="1"/>
      <c r="D883" s="2">
        <f t="shared" si="140"/>
        <v>8648600</v>
      </c>
      <c r="E883" s="3">
        <v>0</v>
      </c>
      <c r="F883" s="19">
        <v>0</v>
      </c>
      <c r="G883" s="3">
        <v>0</v>
      </c>
      <c r="H883" s="3">
        <v>1462</v>
      </c>
      <c r="I883" s="3">
        <v>7748600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700000</v>
      </c>
      <c r="S883" s="3">
        <v>200000</v>
      </c>
    </row>
    <row r="884" spans="1:19" ht="19.5" customHeight="1">
      <c r="A884" s="41" t="s">
        <v>1676</v>
      </c>
      <c r="B884" s="39" t="s">
        <v>819</v>
      </c>
      <c r="C884" s="1"/>
      <c r="D884" s="2">
        <f t="shared" si="140"/>
        <v>2070770</v>
      </c>
      <c r="E884" s="3">
        <v>0</v>
      </c>
      <c r="F884" s="19">
        <v>0</v>
      </c>
      <c r="G884" s="3">
        <v>0</v>
      </c>
      <c r="H884" s="3">
        <v>220.9</v>
      </c>
      <c r="I884" s="3">
        <v>1170770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700000</v>
      </c>
      <c r="S884" s="3">
        <v>200000</v>
      </c>
    </row>
    <row r="885" spans="1:19" ht="19.5" customHeight="1">
      <c r="A885" s="41" t="s">
        <v>1677</v>
      </c>
      <c r="B885" s="39" t="s">
        <v>820</v>
      </c>
      <c r="C885" s="1"/>
      <c r="D885" s="2">
        <f t="shared" si="140"/>
        <v>2070770</v>
      </c>
      <c r="E885" s="3">
        <v>0</v>
      </c>
      <c r="F885" s="19">
        <v>0</v>
      </c>
      <c r="G885" s="3">
        <v>0</v>
      </c>
      <c r="H885" s="3">
        <v>220.9</v>
      </c>
      <c r="I885" s="3">
        <v>1170770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700000</v>
      </c>
      <c r="S885" s="3">
        <v>200000</v>
      </c>
    </row>
    <row r="886" spans="1:19" ht="19.5" customHeight="1">
      <c r="A886" s="41" t="s">
        <v>1678</v>
      </c>
      <c r="B886" s="52" t="s">
        <v>821</v>
      </c>
      <c r="C886" s="1"/>
      <c r="D886" s="2">
        <f t="shared" si="140"/>
        <v>6390800</v>
      </c>
      <c r="E886" s="3">
        <v>0</v>
      </c>
      <c r="F886" s="19">
        <v>0</v>
      </c>
      <c r="G886" s="3">
        <v>0</v>
      </c>
      <c r="H886" s="3">
        <v>1036</v>
      </c>
      <c r="I886" s="3">
        <v>5490800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700000</v>
      </c>
      <c r="S886" s="3">
        <v>200000</v>
      </c>
    </row>
    <row r="887" spans="1:19" ht="19.5" customHeight="1">
      <c r="A887" s="41" t="s">
        <v>1679</v>
      </c>
      <c r="B887" s="52" t="s">
        <v>822</v>
      </c>
      <c r="C887" s="1"/>
      <c r="D887" s="2">
        <f t="shared" si="140"/>
        <v>6433200</v>
      </c>
      <c r="E887" s="3">
        <v>0</v>
      </c>
      <c r="F887" s="19">
        <v>0</v>
      </c>
      <c r="G887" s="3">
        <v>0</v>
      </c>
      <c r="H887" s="3">
        <v>1044</v>
      </c>
      <c r="I887" s="3">
        <v>5533200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700000</v>
      </c>
      <c r="S887" s="3">
        <v>200000</v>
      </c>
    </row>
    <row r="888" spans="1:256" ht="19.5" customHeight="1">
      <c r="A888" s="41" t="s">
        <v>1680</v>
      </c>
      <c r="B888" s="52" t="s">
        <v>823</v>
      </c>
      <c r="C888" s="1"/>
      <c r="D888" s="2">
        <f t="shared" si="140"/>
        <v>6396100</v>
      </c>
      <c r="E888" s="3">
        <v>0</v>
      </c>
      <c r="F888" s="19">
        <v>0</v>
      </c>
      <c r="G888" s="3">
        <v>0</v>
      </c>
      <c r="H888" s="3">
        <v>1037</v>
      </c>
      <c r="I888" s="3">
        <v>5496100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700000</v>
      </c>
      <c r="S888" s="3">
        <v>200000</v>
      </c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  <c r="IV888" s="27"/>
    </row>
    <row r="889" spans="1:256" ht="19.5" customHeight="1">
      <c r="A889" s="41" t="s">
        <v>1681</v>
      </c>
      <c r="B889" s="39" t="s">
        <v>824</v>
      </c>
      <c r="C889" s="44"/>
      <c r="D889" s="2">
        <f t="shared" si="140"/>
        <v>3554919.57</v>
      </c>
      <c r="E889" s="6">
        <v>2654919.57</v>
      </c>
      <c r="F889" s="19">
        <v>0</v>
      </c>
      <c r="G889" s="3">
        <v>0</v>
      </c>
      <c r="H889" s="6">
        <v>0</v>
      </c>
      <c r="I889" s="6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700000</v>
      </c>
      <c r="S889" s="3">
        <v>200000</v>
      </c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  <c r="DR889" s="31"/>
      <c r="DS889" s="31"/>
      <c r="DT889" s="31"/>
      <c r="DU889" s="31"/>
      <c r="DV889" s="31"/>
      <c r="DW889" s="31"/>
      <c r="DX889" s="31"/>
      <c r="DY889" s="31"/>
      <c r="DZ889" s="31"/>
      <c r="EA889" s="31"/>
      <c r="EB889" s="31"/>
      <c r="EC889" s="31"/>
      <c r="ED889" s="31"/>
      <c r="EE889" s="31"/>
      <c r="EF889" s="31"/>
      <c r="EG889" s="31"/>
      <c r="EH889" s="31"/>
      <c r="EI889" s="31"/>
      <c r="EJ889" s="31"/>
      <c r="EK889" s="31"/>
      <c r="EL889" s="31"/>
      <c r="EM889" s="31"/>
      <c r="EN889" s="31"/>
      <c r="EO889" s="31"/>
      <c r="EP889" s="31"/>
      <c r="EQ889" s="31"/>
      <c r="ER889" s="31"/>
      <c r="ES889" s="31"/>
      <c r="ET889" s="31"/>
      <c r="EU889" s="31"/>
      <c r="EV889" s="31"/>
      <c r="EW889" s="31"/>
      <c r="EX889" s="31"/>
      <c r="EY889" s="31"/>
      <c r="EZ889" s="31"/>
      <c r="FA889" s="31"/>
      <c r="FB889" s="31"/>
      <c r="FC889" s="31"/>
      <c r="FD889" s="31"/>
      <c r="FE889" s="31"/>
      <c r="FF889" s="31"/>
      <c r="FG889" s="31"/>
      <c r="FH889" s="31"/>
      <c r="FI889" s="31"/>
      <c r="FJ889" s="31"/>
      <c r="FK889" s="31"/>
      <c r="FL889" s="31"/>
      <c r="FM889" s="31"/>
      <c r="FN889" s="31"/>
      <c r="FO889" s="31"/>
      <c r="FP889" s="31"/>
      <c r="FQ889" s="31"/>
      <c r="FR889" s="31"/>
      <c r="FS889" s="31"/>
      <c r="FT889" s="31"/>
      <c r="FU889" s="31"/>
      <c r="FV889" s="31"/>
      <c r="FW889" s="31"/>
      <c r="FX889" s="31"/>
      <c r="FY889" s="31"/>
      <c r="FZ889" s="31"/>
      <c r="GA889" s="31"/>
      <c r="GB889" s="31"/>
      <c r="GC889" s="31"/>
      <c r="GD889" s="31"/>
      <c r="GE889" s="31"/>
      <c r="GF889" s="31"/>
      <c r="GG889" s="31"/>
      <c r="GH889" s="31"/>
      <c r="GI889" s="31"/>
      <c r="GJ889" s="31"/>
      <c r="GK889" s="31"/>
      <c r="GL889" s="31"/>
      <c r="GM889" s="31"/>
      <c r="GN889" s="31"/>
      <c r="GO889" s="31"/>
      <c r="GP889" s="31"/>
      <c r="GQ889" s="31"/>
      <c r="GR889" s="31"/>
      <c r="GS889" s="31"/>
      <c r="GT889" s="31"/>
      <c r="GU889" s="31"/>
      <c r="GV889" s="31"/>
      <c r="GW889" s="31"/>
      <c r="GX889" s="31"/>
      <c r="GY889" s="31"/>
      <c r="GZ889" s="31"/>
      <c r="HA889" s="31"/>
      <c r="HB889" s="31"/>
      <c r="HC889" s="31"/>
      <c r="HD889" s="31"/>
      <c r="HE889" s="31"/>
      <c r="HF889" s="31"/>
      <c r="HG889" s="31"/>
      <c r="HH889" s="31"/>
      <c r="HI889" s="31"/>
      <c r="HJ889" s="31"/>
      <c r="HK889" s="31"/>
      <c r="HL889" s="31"/>
      <c r="HM889" s="31"/>
      <c r="HN889" s="31"/>
      <c r="HO889" s="31"/>
      <c r="HP889" s="31"/>
      <c r="HQ889" s="31"/>
      <c r="HR889" s="31"/>
      <c r="HS889" s="31"/>
      <c r="HT889" s="31"/>
      <c r="HU889" s="31"/>
      <c r="HV889" s="31"/>
      <c r="HW889" s="31"/>
      <c r="HX889" s="31"/>
      <c r="HY889" s="31"/>
      <c r="HZ889" s="31"/>
      <c r="IA889" s="31"/>
      <c r="IB889" s="31"/>
      <c r="IC889" s="31"/>
      <c r="ID889" s="31"/>
      <c r="IE889" s="31"/>
      <c r="IF889" s="31"/>
      <c r="IG889" s="31"/>
      <c r="IH889" s="31"/>
      <c r="II889" s="31"/>
      <c r="IJ889" s="31"/>
      <c r="IK889" s="31"/>
      <c r="IL889" s="31"/>
      <c r="IM889" s="31"/>
      <c r="IN889" s="31"/>
      <c r="IO889" s="31"/>
      <c r="IP889" s="31"/>
      <c r="IQ889" s="31"/>
      <c r="IR889" s="31"/>
      <c r="IS889" s="31"/>
      <c r="IT889" s="31"/>
      <c r="IU889" s="31"/>
      <c r="IV889" s="31"/>
    </row>
    <row r="890" spans="1:256" ht="19.5" customHeight="1">
      <c r="A890" s="41" t="s">
        <v>1682</v>
      </c>
      <c r="B890" s="39" t="s">
        <v>825</v>
      </c>
      <c r="C890" s="41"/>
      <c r="D890" s="2">
        <f t="shared" si="140"/>
        <v>3538870</v>
      </c>
      <c r="E890" s="3">
        <v>0</v>
      </c>
      <c r="F890" s="19">
        <v>0</v>
      </c>
      <c r="G890" s="3">
        <v>0</v>
      </c>
      <c r="H890" s="3">
        <v>497.9</v>
      </c>
      <c r="I890" s="6">
        <v>2638870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700000</v>
      </c>
      <c r="S890" s="3">
        <v>200000</v>
      </c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  <c r="IV890" s="27"/>
    </row>
    <row r="891" spans="1:256" ht="19.5" customHeight="1">
      <c r="A891" s="41" t="s">
        <v>1683</v>
      </c>
      <c r="B891" s="39" t="s">
        <v>826</v>
      </c>
      <c r="C891" s="41"/>
      <c r="D891" s="2">
        <f t="shared" si="140"/>
        <v>2320400</v>
      </c>
      <c r="E891" s="3">
        <v>0</v>
      </c>
      <c r="F891" s="19">
        <v>0</v>
      </c>
      <c r="G891" s="3">
        <v>0</v>
      </c>
      <c r="H891" s="3">
        <v>268</v>
      </c>
      <c r="I891" s="6">
        <v>1420400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700000</v>
      </c>
      <c r="S891" s="3">
        <v>200000</v>
      </c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  <c r="IV891" s="27"/>
    </row>
    <row r="892" spans="1:19" ht="19.5" customHeight="1">
      <c r="A892" s="41" t="s">
        <v>1684</v>
      </c>
      <c r="B892" s="39" t="s">
        <v>827</v>
      </c>
      <c r="C892" s="44"/>
      <c r="D892" s="2">
        <f t="shared" si="140"/>
        <v>2399900</v>
      </c>
      <c r="E892" s="3">
        <v>0</v>
      </c>
      <c r="F892" s="19">
        <v>0</v>
      </c>
      <c r="G892" s="3">
        <v>0</v>
      </c>
      <c r="H892" s="6">
        <v>283</v>
      </c>
      <c r="I892" s="6">
        <v>1499900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700000</v>
      </c>
      <c r="S892" s="3">
        <v>200000</v>
      </c>
    </row>
    <row r="893" spans="1:19" ht="19.5" customHeight="1">
      <c r="A893" s="41" t="s">
        <v>1685</v>
      </c>
      <c r="B893" s="39" t="s">
        <v>828</v>
      </c>
      <c r="C893" s="37"/>
      <c r="D893" s="2">
        <f t="shared" si="140"/>
        <v>2299200</v>
      </c>
      <c r="E893" s="3">
        <v>0</v>
      </c>
      <c r="F893" s="19">
        <v>0</v>
      </c>
      <c r="G893" s="3">
        <v>0</v>
      </c>
      <c r="H893" s="6">
        <v>264</v>
      </c>
      <c r="I893" s="6">
        <v>1399200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700000</v>
      </c>
      <c r="S893" s="3">
        <v>200000</v>
      </c>
    </row>
    <row r="894" spans="1:19" ht="19.5" customHeight="1">
      <c r="A894" s="41" t="s">
        <v>1686</v>
      </c>
      <c r="B894" s="39" t="s">
        <v>829</v>
      </c>
      <c r="C894" s="37"/>
      <c r="D894" s="2">
        <f t="shared" si="140"/>
        <v>1995950</v>
      </c>
      <c r="E894" s="6">
        <v>0</v>
      </c>
      <c r="F894" s="20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390</v>
      </c>
      <c r="M894" s="6">
        <v>1015950</v>
      </c>
      <c r="N894" s="6">
        <v>0</v>
      </c>
      <c r="O894" s="6">
        <v>0</v>
      </c>
      <c r="P894" s="3">
        <v>780000</v>
      </c>
      <c r="Q894" s="6">
        <v>0</v>
      </c>
      <c r="R894" s="6">
        <v>0</v>
      </c>
      <c r="S894" s="6">
        <v>200000</v>
      </c>
    </row>
    <row r="895" spans="1:256" ht="19.5" customHeight="1">
      <c r="A895" s="41" t="s">
        <v>1687</v>
      </c>
      <c r="B895" s="39" t="s">
        <v>830</v>
      </c>
      <c r="C895" s="41"/>
      <c r="D895" s="2">
        <f t="shared" si="140"/>
        <v>1857800</v>
      </c>
      <c r="E895" s="3">
        <v>0</v>
      </c>
      <c r="F895" s="19">
        <v>0</v>
      </c>
      <c r="G895" s="3">
        <v>0</v>
      </c>
      <c r="H895" s="6">
        <v>0</v>
      </c>
      <c r="I895" s="6">
        <v>0</v>
      </c>
      <c r="J895" s="3">
        <v>0</v>
      </c>
      <c r="K895" s="3">
        <v>0</v>
      </c>
      <c r="L895" s="3">
        <v>360</v>
      </c>
      <c r="M895" s="3">
        <v>937800</v>
      </c>
      <c r="N895" s="3">
        <v>0</v>
      </c>
      <c r="O895" s="3">
        <v>0</v>
      </c>
      <c r="P895" s="3">
        <v>720000</v>
      </c>
      <c r="Q895" s="3">
        <v>0</v>
      </c>
      <c r="R895" s="3">
        <v>0</v>
      </c>
      <c r="S895" s="3">
        <v>200000</v>
      </c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6"/>
      <c r="BQ895" s="26"/>
      <c r="BR895" s="26"/>
      <c r="BS895" s="26"/>
      <c r="BT895" s="26"/>
      <c r="BU895" s="26"/>
      <c r="BV895" s="26"/>
      <c r="BW895" s="26"/>
      <c r="BX895" s="26"/>
      <c r="BY895" s="26"/>
      <c r="BZ895" s="26"/>
      <c r="CA895" s="26"/>
      <c r="CB895" s="26"/>
      <c r="CC895" s="26"/>
      <c r="CD895" s="26"/>
      <c r="CE895" s="26"/>
      <c r="CF895" s="26"/>
      <c r="CG895" s="26"/>
      <c r="CH895" s="26"/>
      <c r="CI895" s="26"/>
      <c r="CJ895" s="26"/>
      <c r="CK895" s="26"/>
      <c r="CL895" s="26"/>
      <c r="CM895" s="26"/>
      <c r="CN895" s="26"/>
      <c r="CO895" s="26"/>
      <c r="CP895" s="26"/>
      <c r="CQ895" s="26"/>
      <c r="CR895" s="26"/>
      <c r="CS895" s="26"/>
      <c r="CT895" s="26"/>
      <c r="CU895" s="26"/>
      <c r="CV895" s="26"/>
      <c r="CW895" s="26"/>
      <c r="CX895" s="26"/>
      <c r="CY895" s="26"/>
      <c r="CZ895" s="26"/>
      <c r="DA895" s="26"/>
      <c r="DB895" s="26"/>
      <c r="DC895" s="26"/>
      <c r="DD895" s="26"/>
      <c r="DE895" s="26"/>
      <c r="DF895" s="26"/>
      <c r="DG895" s="26"/>
      <c r="DH895" s="26"/>
      <c r="DI895" s="26"/>
      <c r="DJ895" s="26"/>
      <c r="DK895" s="26"/>
      <c r="DL895" s="26"/>
      <c r="DM895" s="26"/>
      <c r="DN895" s="26"/>
      <c r="DO895" s="26"/>
      <c r="DP895" s="26"/>
      <c r="DQ895" s="26"/>
      <c r="DR895" s="26"/>
      <c r="DS895" s="26"/>
      <c r="DT895" s="26"/>
      <c r="DU895" s="26"/>
      <c r="DV895" s="26"/>
      <c r="DW895" s="26"/>
      <c r="DX895" s="26"/>
      <c r="DY895" s="26"/>
      <c r="DZ895" s="26"/>
      <c r="EA895" s="26"/>
      <c r="EB895" s="26"/>
      <c r="EC895" s="26"/>
      <c r="ED895" s="26"/>
      <c r="EE895" s="26"/>
      <c r="EF895" s="26"/>
      <c r="EG895" s="26"/>
      <c r="EH895" s="26"/>
      <c r="EI895" s="26"/>
      <c r="EJ895" s="26"/>
      <c r="EK895" s="26"/>
      <c r="EL895" s="26"/>
      <c r="EM895" s="26"/>
      <c r="EN895" s="26"/>
      <c r="EO895" s="26"/>
      <c r="EP895" s="26"/>
      <c r="EQ895" s="26"/>
      <c r="ER895" s="26"/>
      <c r="ES895" s="26"/>
      <c r="ET895" s="26"/>
      <c r="EU895" s="26"/>
      <c r="EV895" s="26"/>
      <c r="EW895" s="26"/>
      <c r="EX895" s="26"/>
      <c r="EY895" s="26"/>
      <c r="EZ895" s="26"/>
      <c r="FA895" s="26"/>
      <c r="FB895" s="26"/>
      <c r="FC895" s="26"/>
      <c r="FD895" s="26"/>
      <c r="FE895" s="26"/>
      <c r="FF895" s="26"/>
      <c r="FG895" s="26"/>
      <c r="FH895" s="26"/>
      <c r="FI895" s="26"/>
      <c r="FJ895" s="26"/>
      <c r="FK895" s="26"/>
      <c r="FL895" s="26"/>
      <c r="FM895" s="26"/>
      <c r="FN895" s="26"/>
      <c r="FO895" s="26"/>
      <c r="FP895" s="26"/>
      <c r="FQ895" s="26"/>
      <c r="FR895" s="26"/>
      <c r="FS895" s="26"/>
      <c r="FT895" s="26"/>
      <c r="FU895" s="26"/>
      <c r="FV895" s="26"/>
      <c r="FW895" s="26"/>
      <c r="FX895" s="26"/>
      <c r="FY895" s="26"/>
      <c r="FZ895" s="26"/>
      <c r="GA895" s="26"/>
      <c r="GB895" s="26"/>
      <c r="GC895" s="26"/>
      <c r="GD895" s="26"/>
      <c r="GE895" s="26"/>
      <c r="GF895" s="26"/>
      <c r="GG895" s="26"/>
      <c r="GH895" s="26"/>
      <c r="GI895" s="26"/>
      <c r="GJ895" s="26"/>
      <c r="GK895" s="26"/>
      <c r="GL895" s="26"/>
      <c r="GM895" s="26"/>
      <c r="GN895" s="26"/>
      <c r="GO895" s="26"/>
      <c r="GP895" s="26"/>
      <c r="GQ895" s="26"/>
      <c r="GR895" s="26"/>
      <c r="GS895" s="26"/>
      <c r="GT895" s="26"/>
      <c r="GU895" s="26"/>
      <c r="GV895" s="26"/>
      <c r="GW895" s="26"/>
      <c r="GX895" s="26"/>
      <c r="GY895" s="26"/>
      <c r="GZ895" s="26"/>
      <c r="HA895" s="26"/>
      <c r="HB895" s="26"/>
      <c r="HC895" s="26"/>
      <c r="HD895" s="26"/>
      <c r="HE895" s="26"/>
      <c r="HF895" s="26"/>
      <c r="HG895" s="26"/>
      <c r="HH895" s="26"/>
      <c r="HI895" s="26"/>
      <c r="HJ895" s="26"/>
      <c r="HK895" s="26"/>
      <c r="HL895" s="26"/>
      <c r="HM895" s="26"/>
      <c r="HN895" s="26"/>
      <c r="HO895" s="26"/>
      <c r="HP895" s="26"/>
      <c r="HQ895" s="26"/>
      <c r="HR895" s="26"/>
      <c r="HS895" s="26"/>
      <c r="HT895" s="26"/>
      <c r="HU895" s="26"/>
      <c r="HV895" s="26"/>
      <c r="HW895" s="26"/>
      <c r="HX895" s="26"/>
      <c r="HY895" s="26"/>
      <c r="HZ895" s="26"/>
      <c r="IA895" s="26"/>
      <c r="IB895" s="26"/>
      <c r="IC895" s="26"/>
      <c r="ID895" s="26"/>
      <c r="IE895" s="26"/>
      <c r="IF895" s="26"/>
      <c r="IG895" s="26"/>
      <c r="IH895" s="26"/>
      <c r="II895" s="26"/>
      <c r="IJ895" s="26"/>
      <c r="IK895" s="26"/>
      <c r="IL895" s="26"/>
      <c r="IM895" s="26"/>
      <c r="IN895" s="26"/>
      <c r="IO895" s="26"/>
      <c r="IP895" s="26"/>
      <c r="IQ895" s="26"/>
      <c r="IR895" s="26"/>
      <c r="IS895" s="26"/>
      <c r="IT895" s="26"/>
      <c r="IU895" s="26"/>
      <c r="IV895" s="26"/>
    </row>
    <row r="896" spans="1:256" ht="19.5" customHeight="1">
      <c r="A896" s="41" t="s">
        <v>1688</v>
      </c>
      <c r="B896" s="39" t="s">
        <v>831</v>
      </c>
      <c r="C896" s="41"/>
      <c r="D896" s="2">
        <f t="shared" si="140"/>
        <v>2819130</v>
      </c>
      <c r="E896" s="3">
        <v>0</v>
      </c>
      <c r="F896" s="19">
        <v>0</v>
      </c>
      <c r="G896" s="3">
        <v>0</v>
      </c>
      <c r="H896" s="6">
        <v>362.1</v>
      </c>
      <c r="I896" s="6">
        <v>1919130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700000</v>
      </c>
      <c r="S896" s="3">
        <v>200000</v>
      </c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  <c r="BP896" s="26"/>
      <c r="BQ896" s="26"/>
      <c r="BR896" s="26"/>
      <c r="BS896" s="26"/>
      <c r="BT896" s="26"/>
      <c r="BU896" s="26"/>
      <c r="BV896" s="26"/>
      <c r="BW896" s="26"/>
      <c r="BX896" s="26"/>
      <c r="BY896" s="26"/>
      <c r="BZ896" s="26"/>
      <c r="CA896" s="26"/>
      <c r="CB896" s="26"/>
      <c r="CC896" s="26"/>
      <c r="CD896" s="26"/>
      <c r="CE896" s="26"/>
      <c r="CF896" s="26"/>
      <c r="CG896" s="26"/>
      <c r="CH896" s="26"/>
      <c r="CI896" s="26"/>
      <c r="CJ896" s="26"/>
      <c r="CK896" s="26"/>
      <c r="CL896" s="26"/>
      <c r="CM896" s="26"/>
      <c r="CN896" s="26"/>
      <c r="CO896" s="26"/>
      <c r="CP896" s="26"/>
      <c r="CQ896" s="26"/>
      <c r="CR896" s="26"/>
      <c r="CS896" s="26"/>
      <c r="CT896" s="26"/>
      <c r="CU896" s="26"/>
      <c r="CV896" s="26"/>
      <c r="CW896" s="26"/>
      <c r="CX896" s="26"/>
      <c r="CY896" s="26"/>
      <c r="CZ896" s="26"/>
      <c r="DA896" s="26"/>
      <c r="DB896" s="26"/>
      <c r="DC896" s="26"/>
      <c r="DD896" s="26"/>
      <c r="DE896" s="26"/>
      <c r="DF896" s="26"/>
      <c r="DG896" s="26"/>
      <c r="DH896" s="26"/>
      <c r="DI896" s="26"/>
      <c r="DJ896" s="26"/>
      <c r="DK896" s="26"/>
      <c r="DL896" s="26"/>
      <c r="DM896" s="26"/>
      <c r="DN896" s="26"/>
      <c r="DO896" s="26"/>
      <c r="DP896" s="26"/>
      <c r="DQ896" s="26"/>
      <c r="DR896" s="26"/>
      <c r="DS896" s="26"/>
      <c r="DT896" s="26"/>
      <c r="DU896" s="26"/>
      <c r="DV896" s="26"/>
      <c r="DW896" s="26"/>
      <c r="DX896" s="26"/>
      <c r="DY896" s="26"/>
      <c r="DZ896" s="26"/>
      <c r="EA896" s="26"/>
      <c r="EB896" s="26"/>
      <c r="EC896" s="26"/>
      <c r="ED896" s="26"/>
      <c r="EE896" s="26"/>
      <c r="EF896" s="26"/>
      <c r="EG896" s="26"/>
      <c r="EH896" s="26"/>
      <c r="EI896" s="26"/>
      <c r="EJ896" s="26"/>
      <c r="EK896" s="26"/>
      <c r="EL896" s="26"/>
      <c r="EM896" s="26"/>
      <c r="EN896" s="26"/>
      <c r="EO896" s="26"/>
      <c r="EP896" s="26"/>
      <c r="EQ896" s="26"/>
      <c r="ER896" s="26"/>
      <c r="ES896" s="26"/>
      <c r="ET896" s="26"/>
      <c r="EU896" s="26"/>
      <c r="EV896" s="26"/>
      <c r="EW896" s="26"/>
      <c r="EX896" s="26"/>
      <c r="EY896" s="26"/>
      <c r="EZ896" s="26"/>
      <c r="FA896" s="26"/>
      <c r="FB896" s="26"/>
      <c r="FC896" s="26"/>
      <c r="FD896" s="26"/>
      <c r="FE896" s="26"/>
      <c r="FF896" s="26"/>
      <c r="FG896" s="26"/>
      <c r="FH896" s="26"/>
      <c r="FI896" s="26"/>
      <c r="FJ896" s="26"/>
      <c r="FK896" s="26"/>
      <c r="FL896" s="26"/>
      <c r="FM896" s="26"/>
      <c r="FN896" s="26"/>
      <c r="FO896" s="26"/>
      <c r="FP896" s="26"/>
      <c r="FQ896" s="26"/>
      <c r="FR896" s="26"/>
      <c r="FS896" s="26"/>
      <c r="FT896" s="26"/>
      <c r="FU896" s="26"/>
      <c r="FV896" s="26"/>
      <c r="FW896" s="26"/>
      <c r="FX896" s="26"/>
      <c r="FY896" s="26"/>
      <c r="FZ896" s="26"/>
      <c r="GA896" s="26"/>
      <c r="GB896" s="26"/>
      <c r="GC896" s="26"/>
      <c r="GD896" s="26"/>
      <c r="GE896" s="26"/>
      <c r="GF896" s="26"/>
      <c r="GG896" s="26"/>
      <c r="GH896" s="26"/>
      <c r="GI896" s="26"/>
      <c r="GJ896" s="26"/>
      <c r="GK896" s="26"/>
      <c r="GL896" s="26"/>
      <c r="GM896" s="26"/>
      <c r="GN896" s="26"/>
      <c r="GO896" s="26"/>
      <c r="GP896" s="26"/>
      <c r="GQ896" s="26"/>
      <c r="GR896" s="26"/>
      <c r="GS896" s="26"/>
      <c r="GT896" s="26"/>
      <c r="GU896" s="26"/>
      <c r="GV896" s="26"/>
      <c r="GW896" s="26"/>
      <c r="GX896" s="26"/>
      <c r="GY896" s="26"/>
      <c r="GZ896" s="26"/>
      <c r="HA896" s="26"/>
      <c r="HB896" s="26"/>
      <c r="HC896" s="26"/>
      <c r="HD896" s="26"/>
      <c r="HE896" s="26"/>
      <c r="HF896" s="26"/>
      <c r="HG896" s="26"/>
      <c r="HH896" s="26"/>
      <c r="HI896" s="26"/>
      <c r="HJ896" s="26"/>
      <c r="HK896" s="26"/>
      <c r="HL896" s="26"/>
      <c r="HM896" s="26"/>
      <c r="HN896" s="26"/>
      <c r="HO896" s="26"/>
      <c r="HP896" s="26"/>
      <c r="HQ896" s="26"/>
      <c r="HR896" s="26"/>
      <c r="HS896" s="26"/>
      <c r="HT896" s="26"/>
      <c r="HU896" s="26"/>
      <c r="HV896" s="26"/>
      <c r="HW896" s="26"/>
      <c r="HX896" s="26"/>
      <c r="HY896" s="26"/>
      <c r="HZ896" s="26"/>
      <c r="IA896" s="26"/>
      <c r="IB896" s="26"/>
      <c r="IC896" s="26"/>
      <c r="ID896" s="26"/>
      <c r="IE896" s="26"/>
      <c r="IF896" s="26"/>
      <c r="IG896" s="26"/>
      <c r="IH896" s="26"/>
      <c r="II896" s="26"/>
      <c r="IJ896" s="26"/>
      <c r="IK896" s="26"/>
      <c r="IL896" s="26"/>
      <c r="IM896" s="26"/>
      <c r="IN896" s="26"/>
      <c r="IO896" s="26"/>
      <c r="IP896" s="26"/>
      <c r="IQ896" s="26"/>
      <c r="IR896" s="26"/>
      <c r="IS896" s="26"/>
      <c r="IT896" s="26"/>
      <c r="IU896" s="26"/>
      <c r="IV896" s="26"/>
    </row>
    <row r="897" spans="1:256" ht="19.5" customHeight="1">
      <c r="A897" s="41" t="s">
        <v>1689</v>
      </c>
      <c r="B897" s="39" t="s">
        <v>832</v>
      </c>
      <c r="C897" s="41"/>
      <c r="D897" s="2">
        <f t="shared" si="140"/>
        <v>2206450</v>
      </c>
      <c r="E897" s="3">
        <v>0</v>
      </c>
      <c r="F897" s="19">
        <v>0</v>
      </c>
      <c r="G897" s="3">
        <v>0</v>
      </c>
      <c r="H897" s="6">
        <v>246.5</v>
      </c>
      <c r="I897" s="6">
        <v>1306450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700000</v>
      </c>
      <c r="S897" s="3">
        <v>200000</v>
      </c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6"/>
      <c r="BQ897" s="26"/>
      <c r="BR897" s="26"/>
      <c r="BS897" s="26"/>
      <c r="BT897" s="26"/>
      <c r="BU897" s="26"/>
      <c r="BV897" s="26"/>
      <c r="BW897" s="26"/>
      <c r="BX897" s="26"/>
      <c r="BY897" s="26"/>
      <c r="BZ897" s="26"/>
      <c r="CA897" s="26"/>
      <c r="CB897" s="26"/>
      <c r="CC897" s="26"/>
      <c r="CD897" s="26"/>
      <c r="CE897" s="26"/>
      <c r="CF897" s="26"/>
      <c r="CG897" s="26"/>
      <c r="CH897" s="26"/>
      <c r="CI897" s="26"/>
      <c r="CJ897" s="26"/>
      <c r="CK897" s="26"/>
      <c r="CL897" s="26"/>
      <c r="CM897" s="26"/>
      <c r="CN897" s="26"/>
      <c r="CO897" s="26"/>
      <c r="CP897" s="26"/>
      <c r="CQ897" s="26"/>
      <c r="CR897" s="26"/>
      <c r="CS897" s="26"/>
      <c r="CT897" s="26"/>
      <c r="CU897" s="26"/>
      <c r="CV897" s="26"/>
      <c r="CW897" s="26"/>
      <c r="CX897" s="26"/>
      <c r="CY897" s="26"/>
      <c r="CZ897" s="26"/>
      <c r="DA897" s="26"/>
      <c r="DB897" s="26"/>
      <c r="DC897" s="26"/>
      <c r="DD897" s="26"/>
      <c r="DE897" s="26"/>
      <c r="DF897" s="26"/>
      <c r="DG897" s="26"/>
      <c r="DH897" s="26"/>
      <c r="DI897" s="26"/>
      <c r="DJ897" s="26"/>
      <c r="DK897" s="26"/>
      <c r="DL897" s="26"/>
      <c r="DM897" s="26"/>
      <c r="DN897" s="26"/>
      <c r="DO897" s="26"/>
      <c r="DP897" s="26"/>
      <c r="DQ897" s="26"/>
      <c r="DR897" s="26"/>
      <c r="DS897" s="26"/>
      <c r="DT897" s="26"/>
      <c r="DU897" s="26"/>
      <c r="DV897" s="26"/>
      <c r="DW897" s="26"/>
      <c r="DX897" s="26"/>
      <c r="DY897" s="26"/>
      <c r="DZ897" s="26"/>
      <c r="EA897" s="26"/>
      <c r="EB897" s="26"/>
      <c r="EC897" s="26"/>
      <c r="ED897" s="26"/>
      <c r="EE897" s="26"/>
      <c r="EF897" s="26"/>
      <c r="EG897" s="26"/>
      <c r="EH897" s="26"/>
      <c r="EI897" s="26"/>
      <c r="EJ897" s="26"/>
      <c r="EK897" s="26"/>
      <c r="EL897" s="26"/>
      <c r="EM897" s="26"/>
      <c r="EN897" s="26"/>
      <c r="EO897" s="26"/>
      <c r="EP897" s="26"/>
      <c r="EQ897" s="26"/>
      <c r="ER897" s="26"/>
      <c r="ES897" s="26"/>
      <c r="ET897" s="26"/>
      <c r="EU897" s="26"/>
      <c r="EV897" s="26"/>
      <c r="EW897" s="26"/>
      <c r="EX897" s="26"/>
      <c r="EY897" s="26"/>
      <c r="EZ897" s="26"/>
      <c r="FA897" s="26"/>
      <c r="FB897" s="26"/>
      <c r="FC897" s="26"/>
      <c r="FD897" s="26"/>
      <c r="FE897" s="26"/>
      <c r="FF897" s="26"/>
      <c r="FG897" s="26"/>
      <c r="FH897" s="26"/>
      <c r="FI897" s="26"/>
      <c r="FJ897" s="26"/>
      <c r="FK897" s="26"/>
      <c r="FL897" s="26"/>
      <c r="FM897" s="26"/>
      <c r="FN897" s="26"/>
      <c r="FO897" s="26"/>
      <c r="FP897" s="26"/>
      <c r="FQ897" s="26"/>
      <c r="FR897" s="26"/>
      <c r="FS897" s="26"/>
      <c r="FT897" s="26"/>
      <c r="FU897" s="26"/>
      <c r="FV897" s="26"/>
      <c r="FW897" s="26"/>
      <c r="FX897" s="26"/>
      <c r="FY897" s="26"/>
      <c r="FZ897" s="26"/>
      <c r="GA897" s="26"/>
      <c r="GB897" s="26"/>
      <c r="GC897" s="26"/>
      <c r="GD897" s="26"/>
      <c r="GE897" s="26"/>
      <c r="GF897" s="26"/>
      <c r="GG897" s="26"/>
      <c r="GH897" s="26"/>
      <c r="GI897" s="26"/>
      <c r="GJ897" s="26"/>
      <c r="GK897" s="26"/>
      <c r="GL897" s="26"/>
      <c r="GM897" s="26"/>
      <c r="GN897" s="26"/>
      <c r="GO897" s="26"/>
      <c r="GP897" s="26"/>
      <c r="GQ897" s="26"/>
      <c r="GR897" s="26"/>
      <c r="GS897" s="26"/>
      <c r="GT897" s="26"/>
      <c r="GU897" s="26"/>
      <c r="GV897" s="26"/>
      <c r="GW897" s="26"/>
      <c r="GX897" s="26"/>
      <c r="GY897" s="26"/>
      <c r="GZ897" s="26"/>
      <c r="HA897" s="26"/>
      <c r="HB897" s="26"/>
      <c r="HC897" s="26"/>
      <c r="HD897" s="26"/>
      <c r="HE897" s="26"/>
      <c r="HF897" s="26"/>
      <c r="HG897" s="26"/>
      <c r="HH897" s="26"/>
      <c r="HI897" s="26"/>
      <c r="HJ897" s="26"/>
      <c r="HK897" s="26"/>
      <c r="HL897" s="26"/>
      <c r="HM897" s="26"/>
      <c r="HN897" s="26"/>
      <c r="HO897" s="26"/>
      <c r="HP897" s="26"/>
      <c r="HQ897" s="26"/>
      <c r="HR897" s="26"/>
      <c r="HS897" s="26"/>
      <c r="HT897" s="26"/>
      <c r="HU897" s="26"/>
      <c r="HV897" s="26"/>
      <c r="HW897" s="26"/>
      <c r="HX897" s="26"/>
      <c r="HY897" s="26"/>
      <c r="HZ897" s="26"/>
      <c r="IA897" s="26"/>
      <c r="IB897" s="26"/>
      <c r="IC897" s="26"/>
      <c r="ID897" s="26"/>
      <c r="IE897" s="26"/>
      <c r="IF897" s="26"/>
      <c r="IG897" s="26"/>
      <c r="IH897" s="26"/>
      <c r="II897" s="26"/>
      <c r="IJ897" s="26"/>
      <c r="IK897" s="26"/>
      <c r="IL897" s="26"/>
      <c r="IM897" s="26"/>
      <c r="IN897" s="26"/>
      <c r="IO897" s="26"/>
      <c r="IP897" s="26"/>
      <c r="IQ897" s="26"/>
      <c r="IR897" s="26"/>
      <c r="IS897" s="26"/>
      <c r="IT897" s="26"/>
      <c r="IU897" s="26"/>
      <c r="IV897" s="26"/>
    </row>
    <row r="898" spans="1:19" ht="19.5" customHeight="1">
      <c r="A898" s="41" t="s">
        <v>1690</v>
      </c>
      <c r="B898" s="39" t="s">
        <v>736</v>
      </c>
      <c r="C898" s="1"/>
      <c r="D898" s="2">
        <f t="shared" si="140"/>
        <v>2192140</v>
      </c>
      <c r="E898" s="3">
        <v>0</v>
      </c>
      <c r="F898" s="19">
        <v>0</v>
      </c>
      <c r="G898" s="3">
        <v>0</v>
      </c>
      <c r="H898" s="6">
        <v>243.8</v>
      </c>
      <c r="I898" s="6">
        <v>1292140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700000</v>
      </c>
      <c r="S898" s="3">
        <v>200000</v>
      </c>
    </row>
    <row r="899" spans="1:256" ht="19.5" customHeight="1">
      <c r="A899" s="41" t="s">
        <v>1691</v>
      </c>
      <c r="B899" s="39" t="s">
        <v>737</v>
      </c>
      <c r="C899" s="47"/>
      <c r="D899" s="2">
        <f t="shared" si="140"/>
        <v>2203270</v>
      </c>
      <c r="E899" s="3">
        <v>0</v>
      </c>
      <c r="F899" s="19">
        <v>0</v>
      </c>
      <c r="G899" s="3">
        <v>0</v>
      </c>
      <c r="H899" s="3">
        <v>245.9</v>
      </c>
      <c r="I899" s="3">
        <v>1303270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700000</v>
      </c>
      <c r="S899" s="3">
        <v>200000</v>
      </c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  <c r="BA899" s="34"/>
      <c r="BB899" s="34"/>
      <c r="BC899" s="34"/>
      <c r="BD899" s="34"/>
      <c r="BE899" s="34"/>
      <c r="BF899" s="34"/>
      <c r="BG899" s="34"/>
      <c r="BH899" s="34"/>
      <c r="BI899" s="34"/>
      <c r="BJ899" s="34"/>
      <c r="BK899" s="34"/>
      <c r="BL899" s="34"/>
      <c r="BM899" s="34"/>
      <c r="BN899" s="34"/>
      <c r="BO899" s="34"/>
      <c r="BP899" s="34"/>
      <c r="BQ899" s="34"/>
      <c r="BR899" s="34"/>
      <c r="BS899" s="34"/>
      <c r="BT899" s="34"/>
      <c r="BU899" s="34"/>
      <c r="BV899" s="34"/>
      <c r="BW899" s="34"/>
      <c r="BX899" s="34"/>
      <c r="BY899" s="34"/>
      <c r="BZ899" s="34"/>
      <c r="CA899" s="34"/>
      <c r="CB899" s="34"/>
      <c r="CC899" s="34"/>
      <c r="CD899" s="34"/>
      <c r="CE899" s="34"/>
      <c r="CF899" s="34"/>
      <c r="CG899" s="34"/>
      <c r="CH899" s="34"/>
      <c r="CI899" s="34"/>
      <c r="CJ899" s="34"/>
      <c r="CK899" s="34"/>
      <c r="CL899" s="34"/>
      <c r="CM899" s="34"/>
      <c r="CN899" s="34"/>
      <c r="CO899" s="34"/>
      <c r="CP899" s="34"/>
      <c r="CQ899" s="34"/>
      <c r="CR899" s="34"/>
      <c r="CS899" s="34"/>
      <c r="CT899" s="34"/>
      <c r="CU899" s="34"/>
      <c r="CV899" s="34"/>
      <c r="CW899" s="34"/>
      <c r="CX899" s="34"/>
      <c r="CY899" s="34"/>
      <c r="CZ899" s="34"/>
      <c r="DA899" s="34"/>
      <c r="DB899" s="34"/>
      <c r="DC899" s="34"/>
      <c r="DD899" s="34"/>
      <c r="DE899" s="34"/>
      <c r="DF899" s="34"/>
      <c r="DG899" s="34"/>
      <c r="DH899" s="34"/>
      <c r="DI899" s="34"/>
      <c r="DJ899" s="34"/>
      <c r="DK899" s="34"/>
      <c r="DL899" s="34"/>
      <c r="DM899" s="34"/>
      <c r="DN899" s="34"/>
      <c r="DO899" s="34"/>
      <c r="DP899" s="34"/>
      <c r="DQ899" s="34"/>
      <c r="DR899" s="34"/>
      <c r="DS899" s="34"/>
      <c r="DT899" s="34"/>
      <c r="DU899" s="34"/>
      <c r="DV899" s="34"/>
      <c r="DW899" s="34"/>
      <c r="DX899" s="34"/>
      <c r="DY899" s="34"/>
      <c r="DZ899" s="34"/>
      <c r="EA899" s="34"/>
      <c r="EB899" s="34"/>
      <c r="EC899" s="34"/>
      <c r="ED899" s="34"/>
      <c r="EE899" s="34"/>
      <c r="EF899" s="34"/>
      <c r="EG899" s="34"/>
      <c r="EH899" s="34"/>
      <c r="EI899" s="34"/>
      <c r="EJ899" s="34"/>
      <c r="EK899" s="34"/>
      <c r="EL899" s="34"/>
      <c r="EM899" s="34"/>
      <c r="EN899" s="34"/>
      <c r="EO899" s="34"/>
      <c r="EP899" s="34"/>
      <c r="EQ899" s="34"/>
      <c r="ER899" s="34"/>
      <c r="ES899" s="34"/>
      <c r="ET899" s="34"/>
      <c r="EU899" s="34"/>
      <c r="EV899" s="34"/>
      <c r="EW899" s="34"/>
      <c r="EX899" s="34"/>
      <c r="EY899" s="34"/>
      <c r="EZ899" s="34"/>
      <c r="FA899" s="34"/>
      <c r="FB899" s="34"/>
      <c r="FC899" s="34"/>
      <c r="FD899" s="34"/>
      <c r="FE899" s="34"/>
      <c r="FF899" s="34"/>
      <c r="FG899" s="34"/>
      <c r="FH899" s="34"/>
      <c r="FI899" s="34"/>
      <c r="FJ899" s="34"/>
      <c r="FK899" s="34"/>
      <c r="FL899" s="34"/>
      <c r="FM899" s="34"/>
      <c r="FN899" s="34"/>
      <c r="FO899" s="34"/>
      <c r="FP899" s="34"/>
      <c r="FQ899" s="34"/>
      <c r="FR899" s="34"/>
      <c r="FS899" s="34"/>
      <c r="FT899" s="34"/>
      <c r="FU899" s="34"/>
      <c r="FV899" s="34"/>
      <c r="FW899" s="34"/>
      <c r="FX899" s="34"/>
      <c r="FY899" s="34"/>
      <c r="FZ899" s="34"/>
      <c r="GA899" s="34"/>
      <c r="GB899" s="34"/>
      <c r="GC899" s="34"/>
      <c r="GD899" s="34"/>
      <c r="GE899" s="34"/>
      <c r="GF899" s="34"/>
      <c r="GG899" s="34"/>
      <c r="GH899" s="34"/>
      <c r="GI899" s="34"/>
      <c r="GJ899" s="34"/>
      <c r="GK899" s="34"/>
      <c r="GL899" s="34"/>
      <c r="GM899" s="34"/>
      <c r="GN899" s="34"/>
      <c r="GO899" s="34"/>
      <c r="GP899" s="34"/>
      <c r="GQ899" s="34"/>
      <c r="GR899" s="34"/>
      <c r="GS899" s="34"/>
      <c r="GT899" s="34"/>
      <c r="GU899" s="34"/>
      <c r="GV899" s="34"/>
      <c r="GW899" s="34"/>
      <c r="GX899" s="34"/>
      <c r="GY899" s="34"/>
      <c r="GZ899" s="34"/>
      <c r="HA899" s="34"/>
      <c r="HB899" s="34"/>
      <c r="HC899" s="34"/>
      <c r="HD899" s="34"/>
      <c r="HE899" s="34"/>
      <c r="HF899" s="34"/>
      <c r="HG899" s="34"/>
      <c r="HH899" s="34"/>
      <c r="HI899" s="34"/>
      <c r="HJ899" s="34"/>
      <c r="HK899" s="34"/>
      <c r="HL899" s="34"/>
      <c r="HM899" s="34"/>
      <c r="HN899" s="34"/>
      <c r="HO899" s="34"/>
      <c r="HP899" s="34"/>
      <c r="HQ899" s="34"/>
      <c r="HR899" s="34"/>
      <c r="HS899" s="34"/>
      <c r="HT899" s="34"/>
      <c r="HU899" s="34"/>
      <c r="HV899" s="34"/>
      <c r="HW899" s="34"/>
      <c r="HX899" s="34"/>
      <c r="HY899" s="34"/>
      <c r="HZ899" s="34"/>
      <c r="IA899" s="34"/>
      <c r="IB899" s="34"/>
      <c r="IC899" s="34"/>
      <c r="ID899" s="34"/>
      <c r="IE899" s="34"/>
      <c r="IF899" s="34"/>
      <c r="IG899" s="34"/>
      <c r="IH899" s="34"/>
      <c r="II899" s="34"/>
      <c r="IJ899" s="34"/>
      <c r="IK899" s="34"/>
      <c r="IL899" s="34"/>
      <c r="IM899" s="34"/>
      <c r="IN899" s="34"/>
      <c r="IO899" s="34"/>
      <c r="IP899" s="34"/>
      <c r="IQ899" s="34"/>
      <c r="IR899" s="34"/>
      <c r="IS899" s="34"/>
      <c r="IT899" s="34"/>
      <c r="IU899" s="34"/>
      <c r="IV899" s="34"/>
    </row>
    <row r="900" spans="1:256" ht="19.5" customHeight="1">
      <c r="A900" s="41" t="s">
        <v>1692</v>
      </c>
      <c r="B900" s="39" t="s">
        <v>738</v>
      </c>
      <c r="C900" s="16"/>
      <c r="D900" s="2">
        <f t="shared" si="140"/>
        <v>2193730</v>
      </c>
      <c r="E900" s="3">
        <v>0</v>
      </c>
      <c r="F900" s="19">
        <v>0</v>
      </c>
      <c r="G900" s="3">
        <v>0</v>
      </c>
      <c r="H900" s="3">
        <v>244.1</v>
      </c>
      <c r="I900" s="3">
        <v>1293730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700000</v>
      </c>
      <c r="S900" s="3">
        <v>200000</v>
      </c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  <c r="IV900" s="27"/>
    </row>
    <row r="901" spans="1:19" ht="19.5" customHeight="1">
      <c r="A901" s="41" t="s">
        <v>1693</v>
      </c>
      <c r="B901" s="39" t="s">
        <v>833</v>
      </c>
      <c r="C901" s="44"/>
      <c r="D901" s="2">
        <f t="shared" si="140"/>
        <v>2197440</v>
      </c>
      <c r="E901" s="3">
        <v>0</v>
      </c>
      <c r="F901" s="19">
        <v>0</v>
      </c>
      <c r="G901" s="3">
        <v>0</v>
      </c>
      <c r="H901" s="6">
        <v>244.8</v>
      </c>
      <c r="I901" s="6">
        <v>1297440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700000</v>
      </c>
      <c r="S901" s="3">
        <v>200000</v>
      </c>
    </row>
    <row r="902" spans="1:19" ht="19.5" customHeight="1">
      <c r="A902" s="41" t="s">
        <v>1694</v>
      </c>
      <c r="B902" s="39" t="s">
        <v>834</v>
      </c>
      <c r="C902" s="41"/>
      <c r="D902" s="2">
        <f t="shared" si="140"/>
        <v>2197440</v>
      </c>
      <c r="E902" s="3">
        <v>0</v>
      </c>
      <c r="F902" s="19">
        <v>0</v>
      </c>
      <c r="G902" s="3">
        <v>0</v>
      </c>
      <c r="H902" s="6">
        <v>244.8</v>
      </c>
      <c r="I902" s="6">
        <v>1297440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700000</v>
      </c>
      <c r="S902" s="3">
        <v>200000</v>
      </c>
    </row>
    <row r="903" spans="1:256" ht="19.5" customHeight="1">
      <c r="A903" s="41" t="s">
        <v>1695</v>
      </c>
      <c r="B903" s="39" t="s">
        <v>739</v>
      </c>
      <c r="C903" s="44"/>
      <c r="D903" s="2">
        <f t="shared" si="140"/>
        <v>2203800</v>
      </c>
      <c r="E903" s="3">
        <v>0</v>
      </c>
      <c r="F903" s="19">
        <v>0</v>
      </c>
      <c r="G903" s="3">
        <v>0</v>
      </c>
      <c r="H903" s="6">
        <v>246</v>
      </c>
      <c r="I903" s="6">
        <v>1303800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700000</v>
      </c>
      <c r="S903" s="3">
        <v>200000</v>
      </c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  <c r="IV903" s="27"/>
    </row>
    <row r="904" spans="1:19" ht="19.5" customHeight="1">
      <c r="A904" s="41" t="s">
        <v>1696</v>
      </c>
      <c r="B904" s="39" t="s">
        <v>740</v>
      </c>
      <c r="C904" s="1"/>
      <c r="D904" s="2">
        <f t="shared" si="140"/>
        <v>2220760</v>
      </c>
      <c r="E904" s="3">
        <v>0</v>
      </c>
      <c r="F904" s="19">
        <v>0</v>
      </c>
      <c r="G904" s="3">
        <v>0</v>
      </c>
      <c r="H904" s="3">
        <v>249.2</v>
      </c>
      <c r="I904" s="3">
        <v>1320760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700000</v>
      </c>
      <c r="S904" s="3">
        <v>200000</v>
      </c>
    </row>
    <row r="905" spans="1:19" ht="19.5" customHeight="1">
      <c r="A905" s="41" t="s">
        <v>1697</v>
      </c>
      <c r="B905" s="39" t="s">
        <v>741</v>
      </c>
      <c r="C905" s="1"/>
      <c r="D905" s="2">
        <f t="shared" si="140"/>
        <v>2303440</v>
      </c>
      <c r="E905" s="3">
        <v>0</v>
      </c>
      <c r="F905" s="19">
        <v>0</v>
      </c>
      <c r="G905" s="3">
        <v>0</v>
      </c>
      <c r="H905" s="3">
        <v>264.8</v>
      </c>
      <c r="I905" s="3">
        <v>1403440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700000</v>
      </c>
      <c r="S905" s="3">
        <v>200000</v>
      </c>
    </row>
    <row r="906" spans="1:20" ht="19.5" customHeight="1">
      <c r="A906" s="41" t="s">
        <v>1698</v>
      </c>
      <c r="B906" s="39" t="s">
        <v>835</v>
      </c>
      <c r="C906" s="21"/>
      <c r="D906" s="2">
        <f t="shared" si="140"/>
        <v>4044900</v>
      </c>
      <c r="E906" s="3">
        <v>0</v>
      </c>
      <c r="F906" s="19">
        <v>0</v>
      </c>
      <c r="G906" s="3">
        <v>0</v>
      </c>
      <c r="H906" s="6">
        <v>953</v>
      </c>
      <c r="I906" s="6">
        <v>3144900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700000</v>
      </c>
      <c r="S906" s="3">
        <v>200000</v>
      </c>
      <c r="T906" s="32"/>
    </row>
    <row r="907" spans="1:19" ht="19.5" customHeight="1">
      <c r="A907" s="41" t="s">
        <v>1699</v>
      </c>
      <c r="B907" s="39" t="s">
        <v>895</v>
      </c>
      <c r="C907" s="44"/>
      <c r="D907" s="2">
        <f t="shared" si="140"/>
        <v>21112699.29</v>
      </c>
      <c r="E907" s="6">
        <v>6242899.29</v>
      </c>
      <c r="F907" s="19">
        <v>0</v>
      </c>
      <c r="G907" s="3">
        <v>0</v>
      </c>
      <c r="H907" s="6">
        <v>940</v>
      </c>
      <c r="I907" s="6">
        <v>3102000</v>
      </c>
      <c r="J907" s="3">
        <v>0</v>
      </c>
      <c r="K907" s="3">
        <v>0</v>
      </c>
      <c r="L907" s="6">
        <v>2360</v>
      </c>
      <c r="M907" s="6">
        <v>6147800</v>
      </c>
      <c r="N907" s="6">
        <v>0</v>
      </c>
      <c r="O907" s="6">
        <v>0</v>
      </c>
      <c r="P907" s="6">
        <v>4720000</v>
      </c>
      <c r="Q907" s="6">
        <v>0</v>
      </c>
      <c r="R907" s="3">
        <v>700000</v>
      </c>
      <c r="S907" s="3">
        <v>200000</v>
      </c>
    </row>
    <row r="908" spans="1:19" ht="19.5" customHeight="1">
      <c r="A908" s="41" t="s">
        <v>1700</v>
      </c>
      <c r="B908" s="39" t="s">
        <v>896</v>
      </c>
      <c r="C908" s="41"/>
      <c r="D908" s="2">
        <f t="shared" si="140"/>
        <v>26649352.08</v>
      </c>
      <c r="E908" s="3">
        <v>9016402.08</v>
      </c>
      <c r="F908" s="19">
        <v>0</v>
      </c>
      <c r="G908" s="3">
        <v>0</v>
      </c>
      <c r="H908" s="6">
        <v>954</v>
      </c>
      <c r="I908" s="6">
        <v>3148200</v>
      </c>
      <c r="J908" s="3">
        <v>0</v>
      </c>
      <c r="K908" s="3">
        <v>0</v>
      </c>
      <c r="L908" s="3">
        <v>2950</v>
      </c>
      <c r="M908" s="3">
        <v>7684750</v>
      </c>
      <c r="N908" s="3">
        <v>0</v>
      </c>
      <c r="O908" s="3">
        <v>0</v>
      </c>
      <c r="P908" s="3">
        <v>5900000</v>
      </c>
      <c r="Q908" s="3">
        <v>0</v>
      </c>
      <c r="R908" s="3">
        <v>700000</v>
      </c>
      <c r="S908" s="3">
        <v>200000</v>
      </c>
    </row>
    <row r="909" spans="1:20" ht="19.5" customHeight="1">
      <c r="A909" s="41" t="s">
        <v>1701</v>
      </c>
      <c r="B909" s="39" t="s">
        <v>897</v>
      </c>
      <c r="C909" s="41"/>
      <c r="D909" s="2">
        <f t="shared" si="140"/>
        <v>21067189.44</v>
      </c>
      <c r="E909" s="6">
        <v>6180889.44</v>
      </c>
      <c r="F909" s="19">
        <v>0</v>
      </c>
      <c r="G909" s="3">
        <v>0</v>
      </c>
      <c r="H909" s="6">
        <v>945</v>
      </c>
      <c r="I909" s="6">
        <v>3118500</v>
      </c>
      <c r="J909" s="3">
        <v>0</v>
      </c>
      <c r="K909" s="3">
        <v>0</v>
      </c>
      <c r="L909" s="6">
        <v>2360</v>
      </c>
      <c r="M909" s="6">
        <v>6147800</v>
      </c>
      <c r="N909" s="3">
        <v>0</v>
      </c>
      <c r="O909" s="3">
        <v>0</v>
      </c>
      <c r="P909" s="6">
        <v>4720000</v>
      </c>
      <c r="Q909" s="6">
        <v>0</v>
      </c>
      <c r="R909" s="6">
        <v>700000</v>
      </c>
      <c r="S909" s="6">
        <v>200000</v>
      </c>
      <c r="T909" s="32"/>
    </row>
    <row r="910" spans="1:19" ht="19.5" customHeight="1">
      <c r="A910" s="41" t="s">
        <v>1702</v>
      </c>
      <c r="B910" s="39" t="s">
        <v>742</v>
      </c>
      <c r="C910" s="44"/>
      <c r="D910" s="2">
        <f t="shared" si="140"/>
        <v>5819250</v>
      </c>
      <c r="E910" s="6">
        <v>0</v>
      </c>
      <c r="F910" s="20">
        <v>0</v>
      </c>
      <c r="G910" s="6">
        <v>0</v>
      </c>
      <c r="H910" s="6">
        <v>427.7</v>
      </c>
      <c r="I910" s="6">
        <v>2266810</v>
      </c>
      <c r="J910" s="6">
        <v>0</v>
      </c>
      <c r="K910" s="6">
        <v>0</v>
      </c>
      <c r="L910" s="6">
        <v>728</v>
      </c>
      <c r="M910" s="6">
        <v>1896440</v>
      </c>
      <c r="N910" s="6">
        <v>0</v>
      </c>
      <c r="O910" s="6">
        <v>0</v>
      </c>
      <c r="P910" s="6">
        <v>1456000</v>
      </c>
      <c r="Q910" s="6">
        <v>0</v>
      </c>
      <c r="R910" s="6">
        <v>0</v>
      </c>
      <c r="S910" s="6">
        <v>200000</v>
      </c>
    </row>
    <row r="911" spans="1:19" ht="19.5" customHeight="1">
      <c r="A911" s="41" t="s">
        <v>1703</v>
      </c>
      <c r="B911" s="39" t="s">
        <v>743</v>
      </c>
      <c r="C911" s="41"/>
      <c r="D911" s="2">
        <f t="shared" si="140"/>
        <v>3485300</v>
      </c>
      <c r="E911" s="6">
        <v>0</v>
      </c>
      <c r="F911" s="20">
        <v>0</v>
      </c>
      <c r="G911" s="6">
        <v>0</v>
      </c>
      <c r="H911" s="3">
        <v>303.6</v>
      </c>
      <c r="I911" s="3">
        <v>1609080</v>
      </c>
      <c r="J911" s="3">
        <v>0</v>
      </c>
      <c r="K911" s="3">
        <v>0</v>
      </c>
      <c r="L911" s="3">
        <v>364</v>
      </c>
      <c r="M911" s="3">
        <v>948220</v>
      </c>
      <c r="N911" s="6">
        <v>0</v>
      </c>
      <c r="O911" s="6">
        <v>0</v>
      </c>
      <c r="P911" s="3">
        <v>728000</v>
      </c>
      <c r="Q911" s="3">
        <v>0</v>
      </c>
      <c r="R911" s="3">
        <v>0</v>
      </c>
      <c r="S911" s="6">
        <v>200000</v>
      </c>
    </row>
    <row r="912" spans="1:19" ht="19.5" customHeight="1">
      <c r="A912" s="41" t="s">
        <v>1704</v>
      </c>
      <c r="B912" s="39" t="s">
        <v>744</v>
      </c>
      <c r="C912" s="41"/>
      <c r="D912" s="2">
        <f t="shared" si="140"/>
        <v>3466220</v>
      </c>
      <c r="E912" s="6">
        <v>0</v>
      </c>
      <c r="F912" s="20">
        <v>0</v>
      </c>
      <c r="G912" s="6">
        <v>0</v>
      </c>
      <c r="H912" s="3">
        <v>300</v>
      </c>
      <c r="I912" s="3">
        <v>1590000</v>
      </c>
      <c r="J912" s="3">
        <v>0</v>
      </c>
      <c r="K912" s="3">
        <v>0</v>
      </c>
      <c r="L912" s="3">
        <v>364</v>
      </c>
      <c r="M912" s="3">
        <v>948220</v>
      </c>
      <c r="N912" s="3">
        <v>0</v>
      </c>
      <c r="O912" s="3">
        <v>0</v>
      </c>
      <c r="P912" s="3">
        <v>728000</v>
      </c>
      <c r="Q912" s="3">
        <v>0</v>
      </c>
      <c r="R912" s="3">
        <v>0</v>
      </c>
      <c r="S912" s="6">
        <v>200000</v>
      </c>
    </row>
    <row r="913" spans="1:19" ht="19.5" customHeight="1">
      <c r="A913" s="41" t="s">
        <v>1705</v>
      </c>
      <c r="B913" s="39" t="s">
        <v>745</v>
      </c>
      <c r="C913" s="41"/>
      <c r="D913" s="2">
        <f t="shared" si="140"/>
        <v>3492190</v>
      </c>
      <c r="E913" s="6">
        <v>0</v>
      </c>
      <c r="F913" s="20">
        <v>0</v>
      </c>
      <c r="G913" s="6">
        <v>0</v>
      </c>
      <c r="H913" s="3">
        <v>304.9</v>
      </c>
      <c r="I913" s="3">
        <v>1615970</v>
      </c>
      <c r="J913" s="3">
        <v>0</v>
      </c>
      <c r="K913" s="3">
        <v>0</v>
      </c>
      <c r="L913" s="3">
        <v>364</v>
      </c>
      <c r="M913" s="3">
        <v>948220</v>
      </c>
      <c r="N913" s="3">
        <v>0</v>
      </c>
      <c r="O913" s="3">
        <v>0</v>
      </c>
      <c r="P913" s="3">
        <v>728000</v>
      </c>
      <c r="Q913" s="3">
        <v>0</v>
      </c>
      <c r="R913" s="3">
        <v>0</v>
      </c>
      <c r="S913" s="6">
        <v>200000</v>
      </c>
    </row>
    <row r="914" spans="1:19" ht="19.5" customHeight="1">
      <c r="A914" s="41" t="s">
        <v>1706</v>
      </c>
      <c r="B914" s="39" t="s">
        <v>836</v>
      </c>
      <c r="C914" s="1"/>
      <c r="D914" s="2">
        <f t="shared" si="140"/>
        <v>4588800</v>
      </c>
      <c r="E914" s="3">
        <v>0</v>
      </c>
      <c r="F914" s="19">
        <v>0</v>
      </c>
      <c r="G914" s="3">
        <v>0</v>
      </c>
      <c r="H914" s="6">
        <v>696</v>
      </c>
      <c r="I914" s="3">
        <v>3688800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700000</v>
      </c>
      <c r="S914" s="3">
        <v>200000</v>
      </c>
    </row>
    <row r="915" spans="1:19" ht="19.5" customHeight="1">
      <c r="A915" s="41" t="s">
        <v>1707</v>
      </c>
      <c r="B915" s="39" t="s">
        <v>473</v>
      </c>
      <c r="C915" s="41"/>
      <c r="D915" s="2">
        <f>SUM(E915,G915,I915,K915,M915,O915,P915,Q915,R915,S915)</f>
        <v>4834190</v>
      </c>
      <c r="E915" s="3">
        <v>0</v>
      </c>
      <c r="F915" s="19">
        <v>0</v>
      </c>
      <c r="G915" s="3">
        <v>0</v>
      </c>
      <c r="H915" s="3">
        <v>742.3</v>
      </c>
      <c r="I915" s="3">
        <v>3934190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700000</v>
      </c>
      <c r="S915" s="3">
        <v>200000</v>
      </c>
    </row>
    <row r="916" spans="1:19" ht="19.5" customHeight="1">
      <c r="A916" s="41" t="s">
        <v>1708</v>
      </c>
      <c r="B916" s="39" t="s">
        <v>474</v>
      </c>
      <c r="C916" s="41"/>
      <c r="D916" s="2">
        <f>SUM(E916,G916,I916,K916,M916,O916,P916,Q916,R916,S916)</f>
        <v>3475800</v>
      </c>
      <c r="E916" s="3">
        <v>0</v>
      </c>
      <c r="F916" s="19">
        <v>0</v>
      </c>
      <c r="G916" s="3">
        <v>0</v>
      </c>
      <c r="H916" s="3">
        <v>486</v>
      </c>
      <c r="I916" s="3">
        <v>2575800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700000</v>
      </c>
      <c r="S916" s="3">
        <v>200000</v>
      </c>
    </row>
    <row r="917" spans="1:19" ht="19.5" customHeight="1">
      <c r="A917" s="41" t="s">
        <v>1709</v>
      </c>
      <c r="B917" s="39" t="s">
        <v>746</v>
      </c>
      <c r="C917" s="41"/>
      <c r="D917" s="2">
        <f t="shared" si="140"/>
        <v>3788500</v>
      </c>
      <c r="E917" s="3">
        <v>0</v>
      </c>
      <c r="F917" s="19">
        <v>0</v>
      </c>
      <c r="G917" s="3">
        <v>0</v>
      </c>
      <c r="H917" s="3">
        <v>545</v>
      </c>
      <c r="I917" s="9">
        <v>2888500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700000</v>
      </c>
      <c r="S917" s="3">
        <v>200000</v>
      </c>
    </row>
    <row r="918" spans="1:19" ht="39.75" customHeight="1">
      <c r="A918" s="60" t="s">
        <v>344</v>
      </c>
      <c r="B918" s="60"/>
      <c r="C918" s="44"/>
      <c r="D918" s="57">
        <f>SUM(D919)</f>
        <v>8306683</v>
      </c>
      <c r="E918" s="57">
        <f aca="true" t="shared" si="141" ref="E918:S918">SUM(E919)</f>
        <v>4507667.1</v>
      </c>
      <c r="F918" s="58">
        <f t="shared" si="141"/>
        <v>0</v>
      </c>
      <c r="G918" s="57">
        <f t="shared" si="141"/>
        <v>0</v>
      </c>
      <c r="H918" s="57">
        <f t="shared" si="141"/>
        <v>0</v>
      </c>
      <c r="I918" s="57">
        <f t="shared" si="141"/>
        <v>0</v>
      </c>
      <c r="J918" s="57">
        <f t="shared" si="141"/>
        <v>0</v>
      </c>
      <c r="K918" s="57">
        <f t="shared" si="141"/>
        <v>0</v>
      </c>
      <c r="L918" s="57">
        <f t="shared" si="141"/>
        <v>1381.58</v>
      </c>
      <c r="M918" s="57">
        <f t="shared" si="141"/>
        <v>3599015.9</v>
      </c>
      <c r="N918" s="57">
        <f t="shared" si="141"/>
        <v>0</v>
      </c>
      <c r="O918" s="57">
        <f t="shared" si="141"/>
        <v>0</v>
      </c>
      <c r="P918" s="57">
        <f t="shared" si="141"/>
        <v>0</v>
      </c>
      <c r="Q918" s="57">
        <f t="shared" si="141"/>
        <v>0</v>
      </c>
      <c r="R918" s="57">
        <f t="shared" si="141"/>
        <v>0</v>
      </c>
      <c r="S918" s="57">
        <f t="shared" si="141"/>
        <v>200000</v>
      </c>
    </row>
    <row r="919" spans="1:19" ht="19.5" customHeight="1">
      <c r="A919" s="41" t="s">
        <v>1710</v>
      </c>
      <c r="B919" s="39" t="s">
        <v>345</v>
      </c>
      <c r="C919" s="44"/>
      <c r="D919" s="2">
        <f>SUM(E919,G919,I919,K919,M919,O919,P919,Q919,R919,S919)</f>
        <v>8306683</v>
      </c>
      <c r="E919" s="6">
        <v>4507667.1</v>
      </c>
      <c r="F919" s="20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1381.58</v>
      </c>
      <c r="M919" s="6">
        <v>3599015.9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200000</v>
      </c>
    </row>
    <row r="920" spans="1:19" ht="39.75" customHeight="1">
      <c r="A920" s="60" t="s">
        <v>319</v>
      </c>
      <c r="B920" s="60"/>
      <c r="C920" s="44"/>
      <c r="D920" s="57">
        <f>SUM(D921)</f>
        <v>5278342.7</v>
      </c>
      <c r="E920" s="57">
        <f aca="true" t="shared" si="142" ref="E920:S920">SUM(E921)</f>
        <v>1013515.2</v>
      </c>
      <c r="F920" s="58">
        <f t="shared" si="142"/>
        <v>0</v>
      </c>
      <c r="G920" s="57">
        <f t="shared" si="142"/>
        <v>0</v>
      </c>
      <c r="H920" s="57">
        <f t="shared" si="142"/>
        <v>432</v>
      </c>
      <c r="I920" s="57">
        <f t="shared" si="142"/>
        <v>2289600</v>
      </c>
      <c r="J920" s="57">
        <f t="shared" si="142"/>
        <v>0</v>
      </c>
      <c r="K920" s="57">
        <f t="shared" si="142"/>
        <v>0</v>
      </c>
      <c r="L920" s="57">
        <f t="shared" si="142"/>
        <v>385.5</v>
      </c>
      <c r="M920" s="57">
        <f t="shared" si="142"/>
        <v>1004227.5</v>
      </c>
      <c r="N920" s="57">
        <f t="shared" si="142"/>
        <v>0</v>
      </c>
      <c r="O920" s="57">
        <f t="shared" si="142"/>
        <v>0</v>
      </c>
      <c r="P920" s="57">
        <f t="shared" si="142"/>
        <v>771000</v>
      </c>
      <c r="Q920" s="57">
        <f t="shared" si="142"/>
        <v>0</v>
      </c>
      <c r="R920" s="57">
        <f t="shared" si="142"/>
        <v>0</v>
      </c>
      <c r="S920" s="57">
        <f t="shared" si="142"/>
        <v>200000</v>
      </c>
    </row>
    <row r="921" spans="1:19" ht="19.5" customHeight="1">
      <c r="A921" s="1" t="s">
        <v>1711</v>
      </c>
      <c r="B921" s="39" t="s">
        <v>343</v>
      </c>
      <c r="C921" s="41"/>
      <c r="D921" s="2">
        <f>SUM(E921,G921,I921,K921,M921,O921,P921,Q921,R921,S921)</f>
        <v>5278342.7</v>
      </c>
      <c r="E921" s="3">
        <v>1013515.2</v>
      </c>
      <c r="F921" s="19">
        <v>0</v>
      </c>
      <c r="G921" s="3">
        <v>0</v>
      </c>
      <c r="H921" s="3">
        <v>432</v>
      </c>
      <c r="I921" s="3">
        <v>2289600</v>
      </c>
      <c r="J921" s="3">
        <v>0</v>
      </c>
      <c r="K921" s="3">
        <v>0</v>
      </c>
      <c r="L921" s="3">
        <v>385.5</v>
      </c>
      <c r="M921" s="3">
        <v>1004227.5</v>
      </c>
      <c r="N921" s="3">
        <v>0</v>
      </c>
      <c r="O921" s="3">
        <v>0</v>
      </c>
      <c r="P921" s="3">
        <v>771000</v>
      </c>
      <c r="Q921" s="3">
        <v>0</v>
      </c>
      <c r="R921" s="3">
        <v>0</v>
      </c>
      <c r="S921" s="3">
        <v>200000</v>
      </c>
    </row>
    <row r="922" spans="1:19" ht="39.75" customHeight="1">
      <c r="A922" s="60" t="s">
        <v>322</v>
      </c>
      <c r="B922" s="60"/>
      <c r="C922" s="44"/>
      <c r="D922" s="57">
        <f>SUM(D923:D924)</f>
        <v>7086988.1</v>
      </c>
      <c r="E922" s="57">
        <f aca="true" t="shared" si="143" ref="E922:S922">SUM(E923:E924)</f>
        <v>1596237.9</v>
      </c>
      <c r="F922" s="58">
        <f t="shared" si="143"/>
        <v>0</v>
      </c>
      <c r="G922" s="57">
        <f t="shared" si="143"/>
        <v>0</v>
      </c>
      <c r="H922" s="57">
        <f t="shared" si="143"/>
        <v>657.7</v>
      </c>
      <c r="I922" s="57">
        <f t="shared" si="143"/>
        <v>3485810</v>
      </c>
      <c r="J922" s="57">
        <f t="shared" si="143"/>
        <v>0</v>
      </c>
      <c r="K922" s="57">
        <f t="shared" si="143"/>
        <v>0</v>
      </c>
      <c r="L922" s="57">
        <f t="shared" si="143"/>
        <v>616.1</v>
      </c>
      <c r="M922" s="57">
        <f t="shared" si="143"/>
        <v>1604940.2</v>
      </c>
      <c r="N922" s="57">
        <f t="shared" si="143"/>
        <v>0</v>
      </c>
      <c r="O922" s="57">
        <f t="shared" si="143"/>
        <v>0</v>
      </c>
      <c r="P922" s="57">
        <f t="shared" si="143"/>
        <v>0</v>
      </c>
      <c r="Q922" s="57">
        <f t="shared" si="143"/>
        <v>0</v>
      </c>
      <c r="R922" s="57">
        <f t="shared" si="143"/>
        <v>0</v>
      </c>
      <c r="S922" s="57">
        <f t="shared" si="143"/>
        <v>400000</v>
      </c>
    </row>
    <row r="923" spans="1:19" ht="19.5" customHeight="1">
      <c r="A923" s="1" t="s">
        <v>1712</v>
      </c>
      <c r="B923" s="39" t="s">
        <v>323</v>
      </c>
      <c r="C923" s="41"/>
      <c r="D923" s="2">
        <f>SUM(E923,G923,I923,K923,M923,O923,P923,Q923,R923,S923)</f>
        <v>3892945.6</v>
      </c>
      <c r="E923" s="3">
        <v>916920.6</v>
      </c>
      <c r="F923" s="19">
        <v>0</v>
      </c>
      <c r="G923" s="3">
        <v>0</v>
      </c>
      <c r="H923" s="3">
        <v>377.8</v>
      </c>
      <c r="I923" s="3">
        <v>2002340</v>
      </c>
      <c r="J923" s="3">
        <v>0</v>
      </c>
      <c r="K923" s="3">
        <v>0</v>
      </c>
      <c r="L923" s="3">
        <v>297</v>
      </c>
      <c r="M923" s="3">
        <v>773685</v>
      </c>
      <c r="N923" s="3">
        <v>0</v>
      </c>
      <c r="O923" s="3">
        <v>0</v>
      </c>
      <c r="P923" s="3">
        <v>0</v>
      </c>
      <c r="Q923" s="3">
        <v>0</v>
      </c>
      <c r="R923" s="3">
        <v>0</v>
      </c>
      <c r="S923" s="3">
        <v>200000</v>
      </c>
    </row>
    <row r="924" spans="1:19" ht="19.5" customHeight="1">
      <c r="A924" s="1" t="s">
        <v>1713</v>
      </c>
      <c r="B924" s="39" t="s">
        <v>324</v>
      </c>
      <c r="C924" s="41"/>
      <c r="D924" s="2">
        <f>SUM(E924,G924,I924,K924,M924,O924,P924,Q924,R924,S924)</f>
        <v>3194042.5</v>
      </c>
      <c r="E924" s="3">
        <v>679317.3</v>
      </c>
      <c r="F924" s="19">
        <v>0</v>
      </c>
      <c r="G924" s="3">
        <v>0</v>
      </c>
      <c r="H924" s="3">
        <v>279.9</v>
      </c>
      <c r="I924" s="3">
        <v>1483470</v>
      </c>
      <c r="J924" s="3">
        <v>0</v>
      </c>
      <c r="K924" s="3">
        <v>0</v>
      </c>
      <c r="L924" s="3">
        <v>319.1</v>
      </c>
      <c r="M924" s="3">
        <v>831255.2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200000</v>
      </c>
    </row>
    <row r="925" spans="1:19" ht="39.75" customHeight="1">
      <c r="A925" s="60" t="s">
        <v>325</v>
      </c>
      <c r="B925" s="60"/>
      <c r="C925" s="44"/>
      <c r="D925" s="57">
        <f>SUM(D926)</f>
        <v>1716860</v>
      </c>
      <c r="E925" s="57">
        <f aca="true" t="shared" si="144" ref="E925:S925">SUM(E926)</f>
        <v>0</v>
      </c>
      <c r="F925" s="58">
        <f t="shared" si="144"/>
        <v>0</v>
      </c>
      <c r="G925" s="57">
        <f t="shared" si="144"/>
        <v>0</v>
      </c>
      <c r="H925" s="57">
        <f t="shared" si="144"/>
        <v>286.2</v>
      </c>
      <c r="I925" s="57">
        <f t="shared" si="144"/>
        <v>1516860</v>
      </c>
      <c r="J925" s="57">
        <f t="shared" si="144"/>
        <v>0</v>
      </c>
      <c r="K925" s="57">
        <f t="shared" si="144"/>
        <v>0</v>
      </c>
      <c r="L925" s="57">
        <f t="shared" si="144"/>
        <v>0</v>
      </c>
      <c r="M925" s="57">
        <f t="shared" si="144"/>
        <v>0</v>
      </c>
      <c r="N925" s="57">
        <f t="shared" si="144"/>
        <v>0</v>
      </c>
      <c r="O925" s="57">
        <f t="shared" si="144"/>
        <v>0</v>
      </c>
      <c r="P925" s="57">
        <f t="shared" si="144"/>
        <v>0</v>
      </c>
      <c r="Q925" s="57">
        <f t="shared" si="144"/>
        <v>0</v>
      </c>
      <c r="R925" s="57">
        <f t="shared" si="144"/>
        <v>0</v>
      </c>
      <c r="S925" s="57">
        <f t="shared" si="144"/>
        <v>200000</v>
      </c>
    </row>
    <row r="926" spans="1:19" ht="19.5" customHeight="1">
      <c r="A926" s="1" t="s">
        <v>1714</v>
      </c>
      <c r="B926" s="39" t="s">
        <v>347</v>
      </c>
      <c r="C926" s="41"/>
      <c r="D926" s="2">
        <f>SUM(E926,G926,I926,K926,M926,O926,P926,Q926,R926,S926)</f>
        <v>1716860</v>
      </c>
      <c r="E926" s="3">
        <v>0</v>
      </c>
      <c r="F926" s="19">
        <v>0</v>
      </c>
      <c r="G926" s="3">
        <v>0</v>
      </c>
      <c r="H926" s="3">
        <v>286.2</v>
      </c>
      <c r="I926" s="3">
        <v>1516860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200000</v>
      </c>
    </row>
    <row r="927" spans="1:19" ht="39.75" customHeight="1">
      <c r="A927" s="60" t="s">
        <v>330</v>
      </c>
      <c r="B927" s="60"/>
      <c r="C927" s="44"/>
      <c r="D927" s="57">
        <f>SUM(D928:D932)</f>
        <v>20905325.9</v>
      </c>
      <c r="E927" s="57">
        <f aca="true" t="shared" si="145" ref="E927:S927">SUM(E928:E932)</f>
        <v>2861918.4</v>
      </c>
      <c r="F927" s="58">
        <f t="shared" si="145"/>
        <v>0</v>
      </c>
      <c r="G927" s="57">
        <f t="shared" si="145"/>
        <v>0</v>
      </c>
      <c r="H927" s="57">
        <f t="shared" si="145"/>
        <v>1650</v>
      </c>
      <c r="I927" s="57">
        <f t="shared" si="145"/>
        <v>8745000</v>
      </c>
      <c r="J927" s="57">
        <f t="shared" si="145"/>
        <v>0</v>
      </c>
      <c r="K927" s="57">
        <f t="shared" si="145"/>
        <v>0</v>
      </c>
      <c r="L927" s="57">
        <f t="shared" si="145"/>
        <v>2901.4</v>
      </c>
      <c r="M927" s="57">
        <f t="shared" si="145"/>
        <v>7558407.5</v>
      </c>
      <c r="N927" s="57">
        <f t="shared" si="145"/>
        <v>0</v>
      </c>
      <c r="O927" s="57">
        <f t="shared" si="145"/>
        <v>0</v>
      </c>
      <c r="P927" s="57">
        <f t="shared" si="145"/>
        <v>740000</v>
      </c>
      <c r="Q927" s="57">
        <f t="shared" si="145"/>
        <v>0</v>
      </c>
      <c r="R927" s="57">
        <f t="shared" si="145"/>
        <v>0</v>
      </c>
      <c r="S927" s="57">
        <f t="shared" si="145"/>
        <v>1000000</v>
      </c>
    </row>
    <row r="928" spans="1:19" ht="19.5" customHeight="1">
      <c r="A928" s="1" t="s">
        <v>1715</v>
      </c>
      <c r="B928" s="39" t="s">
        <v>333</v>
      </c>
      <c r="C928" s="41"/>
      <c r="D928" s="2">
        <f>SUM(E928,G928,I928,K928,M928,O928,P928,Q928,R928,S928)</f>
        <v>3928965.5</v>
      </c>
      <c r="E928" s="3">
        <v>0</v>
      </c>
      <c r="F928" s="19">
        <v>0</v>
      </c>
      <c r="G928" s="3">
        <v>0</v>
      </c>
      <c r="H928" s="3">
        <v>300</v>
      </c>
      <c r="I928" s="3">
        <v>1590000</v>
      </c>
      <c r="J928" s="3">
        <v>0</v>
      </c>
      <c r="K928" s="3">
        <v>0</v>
      </c>
      <c r="L928" s="3">
        <v>821</v>
      </c>
      <c r="M928" s="3">
        <v>2138965.5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200000</v>
      </c>
    </row>
    <row r="929" spans="1:19" ht="19.5" customHeight="1">
      <c r="A929" s="1" t="s">
        <v>1716</v>
      </c>
      <c r="B929" s="39" t="s">
        <v>908</v>
      </c>
      <c r="C929" s="41"/>
      <c r="D929" s="2">
        <f>SUM(E929,G929,I929,K929,M929,O929,P929,Q929,R929,S929)</f>
        <v>4466257.5</v>
      </c>
      <c r="E929" s="3">
        <v>1025407.5</v>
      </c>
      <c r="F929" s="19">
        <v>0</v>
      </c>
      <c r="G929" s="3">
        <v>0</v>
      </c>
      <c r="H929" s="3">
        <v>290</v>
      </c>
      <c r="I929" s="3">
        <v>1537000</v>
      </c>
      <c r="J929" s="3">
        <v>0</v>
      </c>
      <c r="K929" s="3">
        <v>0</v>
      </c>
      <c r="L929" s="3">
        <v>370</v>
      </c>
      <c r="M929" s="3">
        <v>963850</v>
      </c>
      <c r="N929" s="3">
        <v>0</v>
      </c>
      <c r="O929" s="3">
        <v>0</v>
      </c>
      <c r="P929" s="3">
        <v>740000</v>
      </c>
      <c r="Q929" s="3">
        <v>0</v>
      </c>
      <c r="R929" s="3">
        <v>0</v>
      </c>
      <c r="S929" s="3">
        <v>200000</v>
      </c>
    </row>
    <row r="930" spans="1:19" ht="19.5" customHeight="1">
      <c r="A930" s="1" t="s">
        <v>1717</v>
      </c>
      <c r="B930" s="39" t="s">
        <v>909</v>
      </c>
      <c r="C930" s="41"/>
      <c r="D930" s="2">
        <f>SUM(E930,G930,I930,K930,M930,O930,P930,Q930,R930,S930)</f>
        <v>1737000</v>
      </c>
      <c r="E930" s="3">
        <v>0</v>
      </c>
      <c r="F930" s="19">
        <v>0</v>
      </c>
      <c r="G930" s="3">
        <v>0</v>
      </c>
      <c r="H930" s="3">
        <v>290</v>
      </c>
      <c r="I930" s="3">
        <v>1537000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200000</v>
      </c>
    </row>
    <row r="931" spans="1:19" ht="19.5" customHeight="1">
      <c r="A931" s="1" t="s">
        <v>1718</v>
      </c>
      <c r="B931" s="39" t="s">
        <v>334</v>
      </c>
      <c r="C931" s="41"/>
      <c r="D931" s="2">
        <f>SUM(E931,G931,I931,K931,M931,O931,P931,Q931,R931,S931)</f>
        <v>4898298</v>
      </c>
      <c r="E931" s="3">
        <v>907698</v>
      </c>
      <c r="F931" s="19">
        <v>0</v>
      </c>
      <c r="G931" s="3">
        <v>0</v>
      </c>
      <c r="H931" s="3">
        <v>322</v>
      </c>
      <c r="I931" s="3">
        <v>1706600</v>
      </c>
      <c r="J931" s="3">
        <v>0</v>
      </c>
      <c r="K931" s="3">
        <v>0</v>
      </c>
      <c r="L931" s="3">
        <v>800</v>
      </c>
      <c r="M931" s="3">
        <v>2084000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200000</v>
      </c>
    </row>
    <row r="932" spans="1:19" ht="19.5" customHeight="1">
      <c r="A932" s="1" t="s">
        <v>1719</v>
      </c>
      <c r="B932" s="39" t="s">
        <v>339</v>
      </c>
      <c r="C932" s="41"/>
      <c r="D932" s="2">
        <f>SUM(E932,G932,I932,K932,M932,O932,P932,Q932,R932,S932)</f>
        <v>5874804.9</v>
      </c>
      <c r="E932" s="3">
        <v>928812.9</v>
      </c>
      <c r="F932" s="19">
        <v>0</v>
      </c>
      <c r="G932" s="3">
        <v>0</v>
      </c>
      <c r="H932" s="3">
        <v>448</v>
      </c>
      <c r="I932" s="3">
        <v>2374400</v>
      </c>
      <c r="J932" s="3">
        <v>0</v>
      </c>
      <c r="K932" s="3">
        <v>0</v>
      </c>
      <c r="L932" s="3">
        <v>910.4</v>
      </c>
      <c r="M932" s="3">
        <v>2371592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200000</v>
      </c>
    </row>
    <row r="933" spans="1:19" ht="39.75" customHeight="1">
      <c r="A933" s="60" t="s">
        <v>353</v>
      </c>
      <c r="B933" s="60"/>
      <c r="C933" s="44"/>
      <c r="D933" s="57">
        <f>SUM(D934:D935)</f>
        <v>9039434.1</v>
      </c>
      <c r="E933" s="57">
        <f aca="true" t="shared" si="146" ref="E933:S933">SUM(E934:E935)</f>
        <v>1130724.1</v>
      </c>
      <c r="F933" s="58">
        <f t="shared" si="146"/>
        <v>0</v>
      </c>
      <c r="G933" s="57">
        <f t="shared" si="146"/>
        <v>0</v>
      </c>
      <c r="H933" s="57">
        <f t="shared" si="146"/>
        <v>608</v>
      </c>
      <c r="I933" s="57">
        <f t="shared" si="146"/>
        <v>3222400</v>
      </c>
      <c r="J933" s="57">
        <f t="shared" si="146"/>
        <v>0</v>
      </c>
      <c r="K933" s="57">
        <f t="shared" si="146"/>
        <v>0</v>
      </c>
      <c r="L933" s="57">
        <f t="shared" si="146"/>
        <v>882</v>
      </c>
      <c r="M933" s="57">
        <f t="shared" si="146"/>
        <v>2297610</v>
      </c>
      <c r="N933" s="57">
        <f t="shared" si="146"/>
        <v>107</v>
      </c>
      <c r="O933" s="57">
        <f t="shared" si="146"/>
        <v>224700</v>
      </c>
      <c r="P933" s="57">
        <f t="shared" si="146"/>
        <v>1764000</v>
      </c>
      <c r="Q933" s="57">
        <f t="shared" si="146"/>
        <v>0</v>
      </c>
      <c r="R933" s="57">
        <f t="shared" si="146"/>
        <v>0</v>
      </c>
      <c r="S933" s="57">
        <f t="shared" si="146"/>
        <v>400000</v>
      </c>
    </row>
    <row r="934" spans="1:20" ht="19.5" customHeight="1">
      <c r="A934" s="56" t="s">
        <v>1720</v>
      </c>
      <c r="B934" s="39" t="s">
        <v>356</v>
      </c>
      <c r="C934" s="44"/>
      <c r="D934" s="2">
        <f>SUM(E934,G934,I934,K934,M934,O934,P934,Q934,R934,S934)</f>
        <v>4139552.6</v>
      </c>
      <c r="E934" s="6">
        <v>355297.6</v>
      </c>
      <c r="F934" s="20">
        <v>0</v>
      </c>
      <c r="G934" s="6">
        <v>0</v>
      </c>
      <c r="H934" s="6">
        <v>280</v>
      </c>
      <c r="I934" s="6">
        <v>1484000</v>
      </c>
      <c r="J934" s="6">
        <v>0</v>
      </c>
      <c r="K934" s="6">
        <v>0</v>
      </c>
      <c r="L934" s="6">
        <v>431</v>
      </c>
      <c r="M934" s="6">
        <v>1122755</v>
      </c>
      <c r="N934" s="6">
        <v>55</v>
      </c>
      <c r="O934" s="6">
        <v>115500</v>
      </c>
      <c r="P934" s="6">
        <v>862000</v>
      </c>
      <c r="Q934" s="6">
        <v>0</v>
      </c>
      <c r="R934" s="6">
        <v>0</v>
      </c>
      <c r="S934" s="6">
        <v>200000</v>
      </c>
      <c r="T934" s="32"/>
    </row>
    <row r="935" spans="1:19" ht="19.5" customHeight="1">
      <c r="A935" s="41" t="s">
        <v>1721</v>
      </c>
      <c r="B935" s="39" t="s">
        <v>358</v>
      </c>
      <c r="C935" s="44"/>
      <c r="D935" s="2">
        <f>SUM(E935,G935,I935,K935,M935,O935,P935,Q935,R935,S935)</f>
        <v>4899881.5</v>
      </c>
      <c r="E935" s="6">
        <v>775426.5</v>
      </c>
      <c r="F935" s="20">
        <v>0</v>
      </c>
      <c r="G935" s="6">
        <v>0</v>
      </c>
      <c r="H935" s="6">
        <v>328</v>
      </c>
      <c r="I935" s="6">
        <v>1738400</v>
      </c>
      <c r="J935" s="6">
        <v>0</v>
      </c>
      <c r="K935" s="6">
        <v>0</v>
      </c>
      <c r="L935" s="6">
        <v>451</v>
      </c>
      <c r="M935" s="6">
        <v>1174855</v>
      </c>
      <c r="N935" s="6">
        <v>52</v>
      </c>
      <c r="O935" s="6">
        <v>109200</v>
      </c>
      <c r="P935" s="6">
        <v>902000</v>
      </c>
      <c r="Q935" s="6">
        <v>0</v>
      </c>
      <c r="R935" s="6">
        <v>0</v>
      </c>
      <c r="S935" s="6">
        <v>200000</v>
      </c>
    </row>
    <row r="936" spans="1:19" ht="39.75" customHeight="1">
      <c r="A936" s="60" t="s">
        <v>359</v>
      </c>
      <c r="B936" s="60"/>
      <c r="C936" s="44"/>
      <c r="D936" s="57">
        <f>SUM(D937)</f>
        <v>3333620</v>
      </c>
      <c r="E936" s="57">
        <f aca="true" t="shared" si="147" ref="E936:S936">SUM(E937)</f>
        <v>0</v>
      </c>
      <c r="F936" s="58">
        <f t="shared" si="147"/>
        <v>0</v>
      </c>
      <c r="G936" s="57">
        <f t="shared" si="147"/>
        <v>0</v>
      </c>
      <c r="H936" s="57">
        <f t="shared" si="147"/>
        <v>321.9</v>
      </c>
      <c r="I936" s="57">
        <f t="shared" si="147"/>
        <v>1706070</v>
      </c>
      <c r="J936" s="57">
        <f t="shared" si="147"/>
        <v>0</v>
      </c>
      <c r="K936" s="57">
        <f t="shared" si="147"/>
        <v>0</v>
      </c>
      <c r="L936" s="57">
        <f t="shared" si="147"/>
        <v>310</v>
      </c>
      <c r="M936" s="57">
        <f t="shared" si="147"/>
        <v>807550</v>
      </c>
      <c r="N936" s="57">
        <f t="shared" si="147"/>
        <v>0</v>
      </c>
      <c r="O936" s="57">
        <f t="shared" si="147"/>
        <v>0</v>
      </c>
      <c r="P936" s="57">
        <f t="shared" si="147"/>
        <v>620000</v>
      </c>
      <c r="Q936" s="57">
        <f t="shared" si="147"/>
        <v>0</v>
      </c>
      <c r="R936" s="57">
        <f t="shared" si="147"/>
        <v>0</v>
      </c>
      <c r="S936" s="57">
        <f t="shared" si="147"/>
        <v>200000</v>
      </c>
    </row>
    <row r="937" spans="1:19" ht="19.5" customHeight="1">
      <c r="A937" s="41" t="s">
        <v>1722</v>
      </c>
      <c r="B937" s="39" t="s">
        <v>360</v>
      </c>
      <c r="C937" s="17"/>
      <c r="D937" s="2">
        <f>SUM(E937,G937,I937,K937,M937,O937,P937,Q937,R937,S937)</f>
        <v>3333620</v>
      </c>
      <c r="E937" s="3">
        <v>0</v>
      </c>
      <c r="F937" s="19">
        <v>0</v>
      </c>
      <c r="G937" s="3">
        <v>0</v>
      </c>
      <c r="H937" s="3">
        <v>321.9</v>
      </c>
      <c r="I937" s="3">
        <v>1706070</v>
      </c>
      <c r="J937" s="3">
        <v>0</v>
      </c>
      <c r="K937" s="3">
        <v>0</v>
      </c>
      <c r="L937" s="7">
        <v>310</v>
      </c>
      <c r="M937" s="6">
        <v>807550</v>
      </c>
      <c r="N937" s="3">
        <v>0</v>
      </c>
      <c r="O937" s="3">
        <v>0</v>
      </c>
      <c r="P937" s="3">
        <v>620000</v>
      </c>
      <c r="Q937" s="3">
        <v>0</v>
      </c>
      <c r="R937" s="3">
        <v>0</v>
      </c>
      <c r="S937" s="3">
        <v>200000</v>
      </c>
    </row>
    <row r="938" spans="1:19" ht="39.75" customHeight="1">
      <c r="A938" s="60" t="s">
        <v>1745</v>
      </c>
      <c r="B938" s="60"/>
      <c r="C938" s="44"/>
      <c r="D938" s="57">
        <f>SUM(D939)</f>
        <v>4804019</v>
      </c>
      <c r="E938" s="57">
        <f aca="true" t="shared" si="148" ref="E938:S938">SUM(E939)</f>
        <v>4604019</v>
      </c>
      <c r="F938" s="57">
        <f t="shared" si="148"/>
        <v>0</v>
      </c>
      <c r="G938" s="57">
        <f t="shared" si="148"/>
        <v>0</v>
      </c>
      <c r="H938" s="57">
        <f t="shared" si="148"/>
        <v>0</v>
      </c>
      <c r="I938" s="57">
        <f t="shared" si="148"/>
        <v>0</v>
      </c>
      <c r="J938" s="57">
        <f t="shared" si="148"/>
        <v>0</v>
      </c>
      <c r="K938" s="57">
        <f t="shared" si="148"/>
        <v>0</v>
      </c>
      <c r="L938" s="57">
        <f t="shared" si="148"/>
        <v>0</v>
      </c>
      <c r="M938" s="57">
        <f t="shared" si="148"/>
        <v>0</v>
      </c>
      <c r="N938" s="57">
        <f t="shared" si="148"/>
        <v>0</v>
      </c>
      <c r="O938" s="57">
        <f t="shared" si="148"/>
        <v>0</v>
      </c>
      <c r="P938" s="57">
        <f t="shared" si="148"/>
        <v>0</v>
      </c>
      <c r="Q938" s="57">
        <f t="shared" si="148"/>
        <v>0</v>
      </c>
      <c r="R938" s="57">
        <f t="shared" si="148"/>
        <v>0</v>
      </c>
      <c r="S938" s="57">
        <f t="shared" si="148"/>
        <v>200000</v>
      </c>
    </row>
    <row r="939" spans="1:19" ht="19.5" customHeight="1">
      <c r="A939" s="1" t="s">
        <v>1723</v>
      </c>
      <c r="B939" s="39" t="s">
        <v>363</v>
      </c>
      <c r="C939" s="41"/>
      <c r="D939" s="2">
        <f>SUM(E939,G939,I939,K939,M939,O939,P939,Q939,R939,S939)</f>
        <v>4804019</v>
      </c>
      <c r="E939" s="3">
        <v>4604019</v>
      </c>
      <c r="F939" s="19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200000</v>
      </c>
    </row>
    <row r="940" spans="1:19" ht="39.75" customHeight="1">
      <c r="A940" s="60" t="s">
        <v>1744</v>
      </c>
      <c r="B940" s="60"/>
      <c r="C940" s="44"/>
      <c r="D940" s="57">
        <f aca="true" t="shared" si="149" ref="D940:S940">SUM(D941:D941)</f>
        <v>2926343.8</v>
      </c>
      <c r="E940" s="57">
        <f t="shared" si="149"/>
        <v>843139.8</v>
      </c>
      <c r="F940" s="58">
        <f t="shared" si="149"/>
        <v>0</v>
      </c>
      <c r="G940" s="57">
        <f t="shared" si="149"/>
        <v>0</v>
      </c>
      <c r="H940" s="57">
        <f t="shared" si="149"/>
        <v>235</v>
      </c>
      <c r="I940" s="57">
        <f t="shared" si="149"/>
        <v>1245500</v>
      </c>
      <c r="J940" s="57">
        <f t="shared" si="149"/>
        <v>0</v>
      </c>
      <c r="K940" s="57">
        <f t="shared" si="149"/>
        <v>0</v>
      </c>
      <c r="L940" s="57">
        <f t="shared" si="149"/>
        <v>244.8</v>
      </c>
      <c r="M940" s="57">
        <f t="shared" si="149"/>
        <v>637704</v>
      </c>
      <c r="N940" s="57">
        <f t="shared" si="149"/>
        <v>0</v>
      </c>
      <c r="O940" s="57">
        <f t="shared" si="149"/>
        <v>0</v>
      </c>
      <c r="P940" s="57">
        <f t="shared" si="149"/>
        <v>0</v>
      </c>
      <c r="Q940" s="57">
        <f t="shared" si="149"/>
        <v>0</v>
      </c>
      <c r="R940" s="57">
        <f t="shared" si="149"/>
        <v>0</v>
      </c>
      <c r="S940" s="57">
        <f t="shared" si="149"/>
        <v>200000</v>
      </c>
    </row>
    <row r="941" spans="1:19" ht="19.5" customHeight="1">
      <c r="A941" s="1" t="s">
        <v>1724</v>
      </c>
      <c r="B941" s="39" t="s">
        <v>361</v>
      </c>
      <c r="C941" s="41"/>
      <c r="D941" s="2">
        <f>SUM(E941,G941,I941,K941,M941,O941,P941,Q941,R941,S941)</f>
        <v>2926343.8</v>
      </c>
      <c r="E941" s="3">
        <v>843139.8</v>
      </c>
      <c r="F941" s="19">
        <v>0</v>
      </c>
      <c r="G941" s="3">
        <v>0</v>
      </c>
      <c r="H941" s="3">
        <v>235</v>
      </c>
      <c r="I941" s="3">
        <v>1245500</v>
      </c>
      <c r="J941" s="3">
        <v>0</v>
      </c>
      <c r="K941" s="3">
        <v>0</v>
      </c>
      <c r="L941" s="3">
        <v>244.8</v>
      </c>
      <c r="M941" s="3">
        <v>637704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200000</v>
      </c>
    </row>
    <row r="942" spans="1:19" ht="39.75" customHeight="1">
      <c r="A942" s="60" t="s">
        <v>365</v>
      </c>
      <c r="B942" s="60"/>
      <c r="C942" s="44"/>
      <c r="D942" s="57">
        <f>SUM(D943)</f>
        <v>1657500</v>
      </c>
      <c r="E942" s="57">
        <f aca="true" t="shared" si="150" ref="E942:S942">SUM(E943)</f>
        <v>0</v>
      </c>
      <c r="F942" s="58">
        <f t="shared" si="150"/>
        <v>0</v>
      </c>
      <c r="G942" s="57">
        <f t="shared" si="150"/>
        <v>0</v>
      </c>
      <c r="H942" s="57">
        <f t="shared" si="150"/>
        <v>275</v>
      </c>
      <c r="I942" s="57">
        <f t="shared" si="150"/>
        <v>1457500</v>
      </c>
      <c r="J942" s="57">
        <f t="shared" si="150"/>
        <v>0</v>
      </c>
      <c r="K942" s="57">
        <f t="shared" si="150"/>
        <v>0</v>
      </c>
      <c r="L942" s="57">
        <f t="shared" si="150"/>
        <v>0</v>
      </c>
      <c r="M942" s="57">
        <f t="shared" si="150"/>
        <v>0</v>
      </c>
      <c r="N942" s="57">
        <f t="shared" si="150"/>
        <v>0</v>
      </c>
      <c r="O942" s="57">
        <f t="shared" si="150"/>
        <v>0</v>
      </c>
      <c r="P942" s="57">
        <f t="shared" si="150"/>
        <v>0</v>
      </c>
      <c r="Q942" s="57">
        <f t="shared" si="150"/>
        <v>0</v>
      </c>
      <c r="R942" s="57">
        <f t="shared" si="150"/>
        <v>0</v>
      </c>
      <c r="S942" s="57">
        <f t="shared" si="150"/>
        <v>200000</v>
      </c>
    </row>
    <row r="943" spans="1:19" ht="19.5" customHeight="1">
      <c r="A943" s="1" t="s">
        <v>1725</v>
      </c>
      <c r="B943" s="39" t="s">
        <v>368</v>
      </c>
      <c r="C943" s="41"/>
      <c r="D943" s="2">
        <f>SUM(E943,G943,I943,K943,M943,O943,P943,Q943,R943,S943)</f>
        <v>1657500</v>
      </c>
      <c r="E943" s="3">
        <v>0</v>
      </c>
      <c r="F943" s="19">
        <v>0</v>
      </c>
      <c r="G943" s="3">
        <v>0</v>
      </c>
      <c r="H943" s="3">
        <v>275</v>
      </c>
      <c r="I943" s="3">
        <v>1457500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  <c r="S943" s="3">
        <v>200000</v>
      </c>
    </row>
    <row r="944" spans="1:19" ht="39.75" customHeight="1">
      <c r="A944" s="60" t="s">
        <v>378</v>
      </c>
      <c r="B944" s="60"/>
      <c r="C944" s="44"/>
      <c r="D944" s="57">
        <f>SUM(D945:D957)</f>
        <v>152211788.70000002</v>
      </c>
      <c r="E944" s="57">
        <f aca="true" t="shared" si="151" ref="E944:S944">SUM(E945:E957)</f>
        <v>34634746.199999996</v>
      </c>
      <c r="F944" s="58">
        <f t="shared" si="151"/>
        <v>6</v>
      </c>
      <c r="G944" s="57">
        <f t="shared" si="151"/>
        <v>2150000</v>
      </c>
      <c r="H944" s="57">
        <f t="shared" si="151"/>
        <v>8889.75</v>
      </c>
      <c r="I944" s="57">
        <f t="shared" si="151"/>
        <v>43389375</v>
      </c>
      <c r="J944" s="57">
        <f t="shared" si="151"/>
        <v>382</v>
      </c>
      <c r="K944" s="57">
        <f t="shared" si="151"/>
        <v>458400</v>
      </c>
      <c r="L944" s="57">
        <f t="shared" si="151"/>
        <v>12134.300000000001</v>
      </c>
      <c r="M944" s="57">
        <f t="shared" si="151"/>
        <v>36031807.5</v>
      </c>
      <c r="N944" s="57">
        <f t="shared" si="151"/>
        <v>132.5</v>
      </c>
      <c r="O944" s="57">
        <f t="shared" si="151"/>
        <v>278250</v>
      </c>
      <c r="P944" s="57">
        <f t="shared" si="151"/>
        <v>24269210</v>
      </c>
      <c r="Q944" s="57">
        <f t="shared" si="151"/>
        <v>0</v>
      </c>
      <c r="R944" s="57">
        <f t="shared" si="151"/>
        <v>8400000</v>
      </c>
      <c r="S944" s="57">
        <f t="shared" si="151"/>
        <v>2600000</v>
      </c>
    </row>
    <row r="945" spans="1:19" ht="19.5" customHeight="1">
      <c r="A945" s="1" t="s">
        <v>1726</v>
      </c>
      <c r="B945" s="39" t="s">
        <v>401</v>
      </c>
      <c r="C945" s="41"/>
      <c r="D945" s="2">
        <f aca="true" t="shared" si="152" ref="D945:D957">SUM(E945,G945,I945,K945,M945,O945,P945,Q945,R945,S945)</f>
        <v>6589904.1</v>
      </c>
      <c r="E945" s="3">
        <v>1634099.1</v>
      </c>
      <c r="F945" s="19">
        <v>0</v>
      </c>
      <c r="G945" s="3">
        <v>0</v>
      </c>
      <c r="H945" s="3">
        <v>378.6</v>
      </c>
      <c r="I945" s="3">
        <v>2006580</v>
      </c>
      <c r="J945" s="3">
        <v>0</v>
      </c>
      <c r="K945" s="3">
        <v>0</v>
      </c>
      <c r="L945" s="3">
        <v>445</v>
      </c>
      <c r="M945" s="3">
        <v>1159225</v>
      </c>
      <c r="N945" s="3">
        <v>0</v>
      </c>
      <c r="O945" s="3">
        <v>0</v>
      </c>
      <c r="P945" s="3">
        <v>890000</v>
      </c>
      <c r="Q945" s="3">
        <v>0</v>
      </c>
      <c r="R945" s="3">
        <v>700000</v>
      </c>
      <c r="S945" s="3">
        <v>200000</v>
      </c>
    </row>
    <row r="946" spans="1:19" ht="19.5" customHeight="1">
      <c r="A946" s="1" t="s">
        <v>1727</v>
      </c>
      <c r="B946" s="39" t="s">
        <v>402</v>
      </c>
      <c r="C946" s="41"/>
      <c r="D946" s="2">
        <f t="shared" si="152"/>
        <v>14494368.3</v>
      </c>
      <c r="E946" s="3">
        <v>4533393.3</v>
      </c>
      <c r="F946" s="19">
        <v>0</v>
      </c>
      <c r="G946" s="3">
        <v>0</v>
      </c>
      <c r="H946" s="3">
        <v>794.7</v>
      </c>
      <c r="I946" s="3">
        <v>4211910</v>
      </c>
      <c r="J946" s="3">
        <v>0</v>
      </c>
      <c r="K946" s="3">
        <v>0</v>
      </c>
      <c r="L946" s="3">
        <v>1053</v>
      </c>
      <c r="M946" s="3">
        <v>2743065</v>
      </c>
      <c r="N946" s="3">
        <v>0</v>
      </c>
      <c r="O946" s="3">
        <v>0</v>
      </c>
      <c r="P946" s="3">
        <v>2106000</v>
      </c>
      <c r="Q946" s="3">
        <v>0</v>
      </c>
      <c r="R946" s="3">
        <v>700000</v>
      </c>
      <c r="S946" s="3">
        <v>200000</v>
      </c>
    </row>
    <row r="947" spans="1:19" ht="19.5" customHeight="1">
      <c r="A947" s="1" t="s">
        <v>1728</v>
      </c>
      <c r="B947" s="39" t="s">
        <v>403</v>
      </c>
      <c r="C947" s="41"/>
      <c r="D947" s="2">
        <f t="shared" si="152"/>
        <v>10776646.6</v>
      </c>
      <c r="E947" s="3">
        <v>2234781.6</v>
      </c>
      <c r="F947" s="19">
        <v>0</v>
      </c>
      <c r="G947" s="3">
        <v>0</v>
      </c>
      <c r="H947" s="3">
        <v>759.8</v>
      </c>
      <c r="I947" s="3">
        <v>4026940</v>
      </c>
      <c r="J947" s="3">
        <v>0</v>
      </c>
      <c r="K947" s="3">
        <v>0</v>
      </c>
      <c r="L947" s="3">
        <v>785</v>
      </c>
      <c r="M947" s="3">
        <v>2044925</v>
      </c>
      <c r="N947" s="3">
        <v>0</v>
      </c>
      <c r="O947" s="3">
        <v>0</v>
      </c>
      <c r="P947" s="3">
        <v>1570000</v>
      </c>
      <c r="Q947" s="3">
        <v>0</v>
      </c>
      <c r="R947" s="3">
        <v>700000</v>
      </c>
      <c r="S947" s="3">
        <v>200000</v>
      </c>
    </row>
    <row r="948" spans="1:19" ht="19.5" customHeight="1">
      <c r="A948" s="1" t="s">
        <v>1729</v>
      </c>
      <c r="B948" s="39" t="s">
        <v>404</v>
      </c>
      <c r="C948" s="41"/>
      <c r="D948" s="2">
        <f t="shared" si="152"/>
        <v>7232189.4</v>
      </c>
      <c r="E948" s="3">
        <v>2228471.4</v>
      </c>
      <c r="F948" s="19">
        <v>0</v>
      </c>
      <c r="G948" s="3">
        <v>0</v>
      </c>
      <c r="H948" s="3">
        <v>0</v>
      </c>
      <c r="I948" s="3">
        <v>0</v>
      </c>
      <c r="J948" s="3">
        <v>382</v>
      </c>
      <c r="K948" s="3">
        <v>458400</v>
      </c>
      <c r="L948" s="3">
        <v>791.6</v>
      </c>
      <c r="M948" s="3">
        <v>2062118</v>
      </c>
      <c r="N948" s="3">
        <v>0</v>
      </c>
      <c r="O948" s="3">
        <v>0</v>
      </c>
      <c r="P948" s="3">
        <v>1583200</v>
      </c>
      <c r="Q948" s="3">
        <v>0</v>
      </c>
      <c r="R948" s="3">
        <v>700000</v>
      </c>
      <c r="S948" s="3">
        <v>200000</v>
      </c>
    </row>
    <row r="949" spans="1:19" ht="19.5" customHeight="1">
      <c r="A949" s="1" t="s">
        <v>1730</v>
      </c>
      <c r="B949" s="39" t="s">
        <v>405</v>
      </c>
      <c r="C949" s="41"/>
      <c r="D949" s="2">
        <f t="shared" si="152"/>
        <v>18565110.8</v>
      </c>
      <c r="E949" s="3">
        <v>5328235.8</v>
      </c>
      <c r="F949" s="19">
        <v>0</v>
      </c>
      <c r="G949" s="3">
        <v>0</v>
      </c>
      <c r="H949" s="3">
        <v>901.9</v>
      </c>
      <c r="I949" s="3">
        <v>4780070</v>
      </c>
      <c r="J949" s="3">
        <v>0</v>
      </c>
      <c r="K949" s="3">
        <v>0</v>
      </c>
      <c r="L949" s="3">
        <v>1641</v>
      </c>
      <c r="M949" s="3">
        <v>4274805</v>
      </c>
      <c r="N949" s="3">
        <v>0</v>
      </c>
      <c r="O949" s="3">
        <v>0</v>
      </c>
      <c r="P949" s="3">
        <v>3282000</v>
      </c>
      <c r="Q949" s="3">
        <v>0</v>
      </c>
      <c r="R949" s="3">
        <v>700000</v>
      </c>
      <c r="S949" s="3">
        <v>200000</v>
      </c>
    </row>
    <row r="950" spans="1:19" ht="19.5" customHeight="1">
      <c r="A950" s="1" t="s">
        <v>1731</v>
      </c>
      <c r="B950" s="39" t="s">
        <v>406</v>
      </c>
      <c r="C950" s="41"/>
      <c r="D950" s="2">
        <f t="shared" si="152"/>
        <v>18369824.3</v>
      </c>
      <c r="E950" s="3">
        <v>5183829.3</v>
      </c>
      <c r="F950" s="19">
        <v>0</v>
      </c>
      <c r="G950" s="3">
        <v>0</v>
      </c>
      <c r="H950" s="3">
        <v>892.3</v>
      </c>
      <c r="I950" s="3">
        <v>4729190</v>
      </c>
      <c r="J950" s="3">
        <v>0</v>
      </c>
      <c r="K950" s="3">
        <v>0</v>
      </c>
      <c r="L950" s="3">
        <v>1641</v>
      </c>
      <c r="M950" s="3">
        <v>4274805</v>
      </c>
      <c r="N950" s="3">
        <v>0</v>
      </c>
      <c r="O950" s="3">
        <v>0</v>
      </c>
      <c r="P950" s="3">
        <v>3282000</v>
      </c>
      <c r="Q950" s="3">
        <v>0</v>
      </c>
      <c r="R950" s="3">
        <v>700000</v>
      </c>
      <c r="S950" s="3">
        <v>200000</v>
      </c>
    </row>
    <row r="951" spans="1:19" ht="19.5" customHeight="1">
      <c r="A951" s="1" t="s">
        <v>1732</v>
      </c>
      <c r="B951" s="39" t="s">
        <v>407</v>
      </c>
      <c r="C951" s="41"/>
      <c r="D951" s="2">
        <f t="shared" si="152"/>
        <v>22376938.6</v>
      </c>
      <c r="E951" s="3">
        <v>5198148.6</v>
      </c>
      <c r="F951" s="19">
        <v>0</v>
      </c>
      <c r="G951" s="3">
        <v>0</v>
      </c>
      <c r="H951" s="3">
        <v>811.5</v>
      </c>
      <c r="I951" s="3">
        <v>4300950</v>
      </c>
      <c r="J951" s="3">
        <v>0</v>
      </c>
      <c r="K951" s="3">
        <v>0</v>
      </c>
      <c r="L951" s="3">
        <v>1640.8</v>
      </c>
      <c r="M951" s="3">
        <v>8696240</v>
      </c>
      <c r="N951" s="3">
        <v>0</v>
      </c>
      <c r="O951" s="3">
        <v>0</v>
      </c>
      <c r="P951" s="3">
        <v>3281600</v>
      </c>
      <c r="Q951" s="3">
        <v>0</v>
      </c>
      <c r="R951" s="3">
        <v>700000</v>
      </c>
      <c r="S951" s="3">
        <v>200000</v>
      </c>
    </row>
    <row r="952" spans="1:19" ht="19.5" customHeight="1">
      <c r="A952" s="1" t="s">
        <v>1733</v>
      </c>
      <c r="B952" s="39" t="s">
        <v>408</v>
      </c>
      <c r="C952" s="41"/>
      <c r="D952" s="2">
        <f t="shared" si="152"/>
        <v>10920103.9</v>
      </c>
      <c r="E952" s="3">
        <v>1604732.4</v>
      </c>
      <c r="F952" s="19">
        <v>0</v>
      </c>
      <c r="G952" s="3">
        <v>0</v>
      </c>
      <c r="H952" s="3">
        <v>560.3</v>
      </c>
      <c r="I952" s="3">
        <v>2969590</v>
      </c>
      <c r="J952" s="3">
        <v>0</v>
      </c>
      <c r="K952" s="3">
        <v>0</v>
      </c>
      <c r="L952" s="3">
        <v>1152.3</v>
      </c>
      <c r="M952" s="3">
        <v>3001741.5</v>
      </c>
      <c r="N952" s="3">
        <v>66.4</v>
      </c>
      <c r="O952" s="3">
        <v>139440</v>
      </c>
      <c r="P952" s="3">
        <v>2304600</v>
      </c>
      <c r="Q952" s="3">
        <v>0</v>
      </c>
      <c r="R952" s="3">
        <v>700000</v>
      </c>
      <c r="S952" s="3">
        <v>200000</v>
      </c>
    </row>
    <row r="953" spans="1:19" ht="19.5" customHeight="1">
      <c r="A953" s="1" t="s">
        <v>1734</v>
      </c>
      <c r="B953" s="39" t="s">
        <v>409</v>
      </c>
      <c r="C953" s="41"/>
      <c r="D953" s="2">
        <f t="shared" si="152"/>
        <v>11142817.4</v>
      </c>
      <c r="E953" s="3">
        <v>1789184.4</v>
      </c>
      <c r="F953" s="19">
        <v>0</v>
      </c>
      <c r="G953" s="3">
        <v>0</v>
      </c>
      <c r="H953" s="3">
        <v>569</v>
      </c>
      <c r="I953" s="3">
        <v>3015700</v>
      </c>
      <c r="J953" s="3">
        <v>0</v>
      </c>
      <c r="K953" s="3">
        <v>0</v>
      </c>
      <c r="L953" s="3">
        <v>1150.6</v>
      </c>
      <c r="M953" s="3">
        <v>2997313</v>
      </c>
      <c r="N953" s="3">
        <v>66.1</v>
      </c>
      <c r="O953" s="3">
        <v>138810</v>
      </c>
      <c r="P953" s="3">
        <v>2301810</v>
      </c>
      <c r="Q953" s="3">
        <v>0</v>
      </c>
      <c r="R953" s="3">
        <v>700000</v>
      </c>
      <c r="S953" s="3">
        <v>200000</v>
      </c>
    </row>
    <row r="954" spans="1:19" ht="19.5" customHeight="1">
      <c r="A954" s="1" t="s">
        <v>1735</v>
      </c>
      <c r="B954" s="39" t="s">
        <v>410</v>
      </c>
      <c r="C954" s="41"/>
      <c r="D954" s="2">
        <f t="shared" si="152"/>
        <v>8754495.9</v>
      </c>
      <c r="E954" s="3">
        <v>1775835.9</v>
      </c>
      <c r="F954" s="19">
        <v>0</v>
      </c>
      <c r="G954" s="3">
        <v>0</v>
      </c>
      <c r="H954" s="3">
        <v>561.3</v>
      </c>
      <c r="I954" s="3">
        <v>2974890</v>
      </c>
      <c r="J954" s="3">
        <v>0</v>
      </c>
      <c r="K954" s="3">
        <v>0</v>
      </c>
      <c r="L954" s="3">
        <v>674</v>
      </c>
      <c r="M954" s="3">
        <v>1755770</v>
      </c>
      <c r="N954" s="3">
        <v>0</v>
      </c>
      <c r="O954" s="3">
        <v>0</v>
      </c>
      <c r="P954" s="3">
        <v>1348000</v>
      </c>
      <c r="Q954" s="3">
        <v>0</v>
      </c>
      <c r="R954" s="3">
        <v>700000</v>
      </c>
      <c r="S954" s="3">
        <v>200000</v>
      </c>
    </row>
    <row r="955" spans="1:19" ht="19.5" customHeight="1">
      <c r="A955" s="1" t="s">
        <v>1736</v>
      </c>
      <c r="B955" s="39" t="s">
        <v>411</v>
      </c>
      <c r="C955" s="41"/>
      <c r="D955" s="2">
        <f t="shared" si="152"/>
        <v>9104027.6</v>
      </c>
      <c r="E955" s="3">
        <v>2096442.6</v>
      </c>
      <c r="F955" s="19">
        <v>0</v>
      </c>
      <c r="G955" s="3">
        <v>0</v>
      </c>
      <c r="H955" s="3">
        <v>557.2</v>
      </c>
      <c r="I955" s="3">
        <v>2953160</v>
      </c>
      <c r="J955" s="3">
        <v>0</v>
      </c>
      <c r="K955" s="3">
        <v>0</v>
      </c>
      <c r="L955" s="3">
        <v>685</v>
      </c>
      <c r="M955" s="3">
        <v>1784425</v>
      </c>
      <c r="N955" s="3">
        <v>0</v>
      </c>
      <c r="O955" s="3">
        <v>0</v>
      </c>
      <c r="P955" s="3">
        <v>1370000</v>
      </c>
      <c r="Q955" s="3">
        <v>0</v>
      </c>
      <c r="R955" s="3">
        <v>700000</v>
      </c>
      <c r="S955" s="3">
        <v>200000</v>
      </c>
    </row>
    <row r="956" spans="1:19" ht="19.5" customHeight="1">
      <c r="A956" s="1" t="s">
        <v>1737</v>
      </c>
      <c r="B956" s="39" t="s">
        <v>412</v>
      </c>
      <c r="C956" s="41"/>
      <c r="D956" s="2">
        <f t="shared" si="152"/>
        <v>5386966.8</v>
      </c>
      <c r="E956" s="3">
        <v>1027591.8</v>
      </c>
      <c r="F956" s="19">
        <v>0</v>
      </c>
      <c r="G956" s="3">
        <v>0</v>
      </c>
      <c r="H956" s="3">
        <v>240</v>
      </c>
      <c r="I956" s="3">
        <v>1272000</v>
      </c>
      <c r="J956" s="3">
        <v>0</v>
      </c>
      <c r="K956" s="3">
        <v>0</v>
      </c>
      <c r="L956" s="3">
        <v>475</v>
      </c>
      <c r="M956" s="3">
        <v>1237375</v>
      </c>
      <c r="N956" s="3">
        <v>0</v>
      </c>
      <c r="O956" s="3">
        <v>0</v>
      </c>
      <c r="P956" s="3">
        <v>950000</v>
      </c>
      <c r="Q956" s="3">
        <v>0</v>
      </c>
      <c r="R956" s="3">
        <v>700000</v>
      </c>
      <c r="S956" s="3">
        <v>200000</v>
      </c>
    </row>
    <row r="957" spans="1:19" ht="19.5" customHeight="1">
      <c r="A957" s="1" t="s">
        <v>1738</v>
      </c>
      <c r="B957" s="39" t="s">
        <v>413</v>
      </c>
      <c r="C957" s="41"/>
      <c r="D957" s="2">
        <f t="shared" si="152"/>
        <v>8498395</v>
      </c>
      <c r="E957" s="3">
        <v>0</v>
      </c>
      <c r="F957" s="19">
        <v>6</v>
      </c>
      <c r="G957" s="3">
        <v>2150000</v>
      </c>
      <c r="H957" s="3">
        <v>1863.15</v>
      </c>
      <c r="I957" s="3">
        <v>6148395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200000</v>
      </c>
    </row>
    <row r="958" spans="1:19" ht="39.75" customHeight="1">
      <c r="A958" s="60" t="s">
        <v>417</v>
      </c>
      <c r="B958" s="60"/>
      <c r="C958" s="44"/>
      <c r="D958" s="57">
        <f>SUM(D959:D960)</f>
        <v>7672993</v>
      </c>
      <c r="E958" s="57">
        <f aca="true" t="shared" si="153" ref="E958:S958">SUM(E959:E960)</f>
        <v>1317861</v>
      </c>
      <c r="F958" s="58">
        <f t="shared" si="153"/>
        <v>0</v>
      </c>
      <c r="G958" s="57">
        <f t="shared" si="153"/>
        <v>0</v>
      </c>
      <c r="H958" s="57">
        <f t="shared" si="153"/>
        <v>800</v>
      </c>
      <c r="I958" s="57">
        <f t="shared" si="153"/>
        <v>4240000</v>
      </c>
      <c r="J958" s="57">
        <f t="shared" si="153"/>
        <v>0</v>
      </c>
      <c r="K958" s="57">
        <f t="shared" si="153"/>
        <v>0</v>
      </c>
      <c r="L958" s="57">
        <f t="shared" si="153"/>
        <v>658.4</v>
      </c>
      <c r="M958" s="57">
        <f t="shared" si="153"/>
        <v>1715132</v>
      </c>
      <c r="N958" s="57">
        <f t="shared" si="153"/>
        <v>0</v>
      </c>
      <c r="O958" s="57">
        <f t="shared" si="153"/>
        <v>0</v>
      </c>
      <c r="P958" s="57">
        <f t="shared" si="153"/>
        <v>0</v>
      </c>
      <c r="Q958" s="57">
        <f t="shared" si="153"/>
        <v>0</v>
      </c>
      <c r="R958" s="57">
        <f t="shared" si="153"/>
        <v>0</v>
      </c>
      <c r="S958" s="57">
        <f t="shared" si="153"/>
        <v>400000</v>
      </c>
    </row>
    <row r="959" spans="1:19" ht="19.5" customHeight="1">
      <c r="A959" s="1" t="s">
        <v>1739</v>
      </c>
      <c r="B959" s="39" t="s">
        <v>414</v>
      </c>
      <c r="C959" s="41"/>
      <c r="D959" s="2">
        <f>SUM(E959,G959,I959,K959,M959,O959,P959,Q959,R959,S959)</f>
        <v>3801147.9</v>
      </c>
      <c r="E959" s="3">
        <v>643640.4</v>
      </c>
      <c r="F959" s="19">
        <v>0</v>
      </c>
      <c r="G959" s="3">
        <v>0</v>
      </c>
      <c r="H959" s="3">
        <v>400</v>
      </c>
      <c r="I959" s="3">
        <v>2120000</v>
      </c>
      <c r="J959" s="3">
        <v>0</v>
      </c>
      <c r="K959" s="3">
        <v>0</v>
      </c>
      <c r="L959" s="3">
        <v>321.5</v>
      </c>
      <c r="M959" s="3">
        <v>837507.5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200000</v>
      </c>
    </row>
    <row r="960" spans="1:19" ht="19.5" customHeight="1">
      <c r="A960" s="1" t="s">
        <v>1742</v>
      </c>
      <c r="B960" s="39" t="s">
        <v>416</v>
      </c>
      <c r="C960" s="41"/>
      <c r="D960" s="2">
        <f>SUM(E960,G960,I960,K960,M960,O960,P960,Q960,R960,S960)</f>
        <v>3871845.1</v>
      </c>
      <c r="E960" s="3">
        <v>674220.6</v>
      </c>
      <c r="F960" s="19">
        <v>0</v>
      </c>
      <c r="G960" s="3">
        <v>0</v>
      </c>
      <c r="H960" s="3">
        <v>400</v>
      </c>
      <c r="I960" s="3">
        <v>2120000</v>
      </c>
      <c r="J960" s="3">
        <v>0</v>
      </c>
      <c r="K960" s="3">
        <v>0</v>
      </c>
      <c r="L960" s="3">
        <v>336.9</v>
      </c>
      <c r="M960" s="3">
        <v>877624.5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200000</v>
      </c>
    </row>
    <row r="961" spans="1:19" ht="15.75">
      <c r="A961" s="28"/>
      <c r="B961" s="4"/>
      <c r="C961" s="4"/>
      <c r="D961" s="32"/>
      <c r="E961" s="4"/>
      <c r="F961" s="35"/>
      <c r="G961" s="4"/>
      <c r="H961" s="4"/>
      <c r="I961" s="4"/>
      <c r="J961" s="32"/>
      <c r="K961" s="32"/>
      <c r="L961" s="32"/>
      <c r="M961" s="32"/>
      <c r="N961" s="32"/>
      <c r="O961" s="32"/>
      <c r="Q961" s="32"/>
      <c r="R961" s="32"/>
      <c r="S961" s="32"/>
    </row>
    <row r="962" spans="1:19" ht="15.75">
      <c r="A962" s="28"/>
      <c r="B962" s="4"/>
      <c r="C962" s="4"/>
      <c r="D962" s="4"/>
      <c r="E962" s="4"/>
      <c r="F962" s="35"/>
      <c r="G962" s="4"/>
      <c r="H962" s="4"/>
      <c r="I962" s="4"/>
      <c r="J962" s="32"/>
      <c r="K962" s="32"/>
      <c r="L962" s="32"/>
      <c r="M962" s="32"/>
      <c r="N962" s="32"/>
      <c r="O962" s="32"/>
      <c r="Q962" s="32"/>
      <c r="R962" s="32"/>
      <c r="S962" s="32"/>
    </row>
  </sheetData>
  <sheetProtection/>
  <mergeCells count="136">
    <mergeCell ref="A938:B938"/>
    <mergeCell ref="A118:B118"/>
    <mergeCell ref="A362:B362"/>
    <mergeCell ref="A633:S633"/>
    <mergeCell ref="A607:B607"/>
    <mergeCell ref="A380:B380"/>
    <mergeCell ref="A668:B668"/>
    <mergeCell ref="A657:B657"/>
    <mergeCell ref="A665:B665"/>
    <mergeCell ref="A347:B347"/>
    <mergeCell ref="A352:B352"/>
    <mergeCell ref="A364:B364"/>
    <mergeCell ref="A337:B337"/>
    <mergeCell ref="A659:B659"/>
    <mergeCell ref="A342:B342"/>
    <mergeCell ref="A367:B367"/>
    <mergeCell ref="A372:B372"/>
    <mergeCell ref="A386:B386"/>
    <mergeCell ref="A356:B356"/>
    <mergeCell ref="A635:B635"/>
    <mergeCell ref="A638:B638"/>
    <mergeCell ref="A618:B618"/>
    <mergeCell ref="A729:B729"/>
    <mergeCell ref="A720:B720"/>
    <mergeCell ref="A704:B704"/>
    <mergeCell ref="A661:B661"/>
    <mergeCell ref="A724:B724"/>
    <mergeCell ref="A673:B673"/>
    <mergeCell ref="A676:B676"/>
    <mergeCell ref="A671:B671"/>
    <mergeCell ref="A958:B958"/>
    <mergeCell ref="A944:B944"/>
    <mergeCell ref="A933:B933"/>
    <mergeCell ref="A936:B936"/>
    <mergeCell ref="A922:B922"/>
    <mergeCell ref="A743:B743"/>
    <mergeCell ref="A746:B746"/>
    <mergeCell ref="A942:B942"/>
    <mergeCell ref="A920:B920"/>
    <mergeCell ref="A925:B925"/>
    <mergeCell ref="A274:B274"/>
    <mergeCell ref="A687:B687"/>
    <mergeCell ref="A282:B282"/>
    <mergeCell ref="A605:B605"/>
    <mergeCell ref="A614:B614"/>
    <mergeCell ref="A616:B616"/>
    <mergeCell ref="A631:B631"/>
    <mergeCell ref="A311:S311"/>
    <mergeCell ref="A634:B634"/>
    <mergeCell ref="A612:B612"/>
    <mergeCell ref="A294:B294"/>
    <mergeCell ref="A402:B402"/>
    <mergeCell ref="A375:B375"/>
    <mergeCell ref="A288:B288"/>
    <mergeCell ref="A350:B350"/>
    <mergeCell ref="A335:B335"/>
    <mergeCell ref="A340:B340"/>
    <mergeCell ref="A316:B316"/>
    <mergeCell ref="A384:B384"/>
    <mergeCell ref="A369:B369"/>
    <mergeCell ref="A61:B61"/>
    <mergeCell ref="A32:B32"/>
    <mergeCell ref="A55:B55"/>
    <mergeCell ref="A63:B63"/>
    <mergeCell ref="A105:B105"/>
    <mergeCell ref="A411:B411"/>
    <mergeCell ref="A120:B120"/>
    <mergeCell ref="A313:B313"/>
    <mergeCell ref="A93:B93"/>
    <mergeCell ref="A272:B272"/>
    <mergeCell ref="A1:S1"/>
    <mergeCell ref="A3:A5"/>
    <mergeCell ref="B3:B5"/>
    <mergeCell ref="C3:C4"/>
    <mergeCell ref="D3:D4"/>
    <mergeCell ref="N4:O4"/>
    <mergeCell ref="P3:S3"/>
    <mergeCell ref="L4:M4"/>
    <mergeCell ref="E3:O3"/>
    <mergeCell ref="J4:K4"/>
    <mergeCell ref="H4:I4"/>
    <mergeCell ref="A47:B47"/>
    <mergeCell ref="A7:B7"/>
    <mergeCell ref="A8:S8"/>
    <mergeCell ref="A9:B9"/>
    <mergeCell ref="A35:B35"/>
    <mergeCell ref="A53:B53"/>
    <mergeCell ref="A57:B57"/>
    <mergeCell ref="A40:B40"/>
    <mergeCell ref="A13:B13"/>
    <mergeCell ref="F4:G4"/>
    <mergeCell ref="A107:B107"/>
    <mergeCell ref="A37:B37"/>
    <mergeCell ref="A43:B43"/>
    <mergeCell ref="A10:B10"/>
    <mergeCell ref="A30:B30"/>
    <mergeCell ref="A65:B65"/>
    <mergeCell ref="A69:B69"/>
    <mergeCell ref="A292:B292"/>
    <mergeCell ref="A377:B377"/>
    <mergeCell ref="A406:B406"/>
    <mergeCell ref="A312:B312"/>
    <mergeCell ref="A345:B345"/>
    <mergeCell ref="A286:B286"/>
    <mergeCell ref="A296:B296"/>
    <mergeCell ref="A298:B298"/>
    <mergeCell ref="A427:B427"/>
    <mergeCell ref="A695:B695"/>
    <mergeCell ref="A71:B71"/>
    <mergeCell ref="A73:B73"/>
    <mergeCell ref="A689:B689"/>
    <mergeCell ref="A691:B691"/>
    <mergeCell ref="A682:B682"/>
    <mergeCell ref="A300:B300"/>
    <mergeCell ref="A655:B655"/>
    <mergeCell ref="A413:B413"/>
    <mergeCell ref="A591:B591"/>
    <mergeCell ref="A90:B90"/>
    <mergeCell ref="A277:B277"/>
    <mergeCell ref="A697:B697"/>
    <mergeCell ref="A422:B422"/>
    <mergeCell ref="A425:B425"/>
    <mergeCell ref="A290:B290"/>
    <mergeCell ref="A116:B116"/>
    <mergeCell ref="A97:B97"/>
    <mergeCell ref="A594:B594"/>
    <mergeCell ref="A599:B599"/>
    <mergeCell ref="A927:B927"/>
    <mergeCell ref="A610:B610"/>
    <mergeCell ref="A940:B940"/>
    <mergeCell ref="A702:B702"/>
    <mergeCell ref="A918:B918"/>
    <mergeCell ref="A731:B731"/>
    <mergeCell ref="A693:B693"/>
    <mergeCell ref="A740:B740"/>
    <mergeCell ref="A684:B684"/>
  </mergeCells>
  <printOptions horizontalCentered="1"/>
  <pageMargins left="0.7086614173228347" right="0.7086614173228347" top="0.7480314960629921" bottom="0.5511811023622047" header="0.31496062992125984" footer="0.31496062992125984"/>
  <pageSetup firstPageNumber="26" useFirstPageNumber="1" fitToHeight="0" horizontalDpi="600" verticalDpi="600" orientation="landscape" paperSize="9" scale="4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Логутова Лариса Ферденантовна</cp:lastModifiedBy>
  <cp:lastPrinted>2019-05-21T11:28:57Z</cp:lastPrinted>
  <dcterms:created xsi:type="dcterms:W3CDTF">2012-12-13T11:50:40Z</dcterms:created>
  <dcterms:modified xsi:type="dcterms:W3CDTF">2019-06-03T08:07:50Z</dcterms:modified>
  <cp:category/>
  <cp:version/>
  <cp:contentType/>
  <cp:contentStatus/>
</cp:coreProperties>
</file>